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19476" windowHeight="7932"/>
  </bookViews>
  <sheets>
    <sheet name="Лист1" sheetId="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D120" i="1" l="1"/>
  <c r="E120" i="1"/>
  <c r="F120" i="1"/>
  <c r="G120" i="1"/>
  <c r="H120" i="1"/>
  <c r="I120" i="1"/>
  <c r="J120" i="1"/>
  <c r="D121" i="1"/>
  <c r="E121" i="1"/>
  <c r="F121" i="1"/>
  <c r="G121" i="1"/>
  <c r="H121" i="1"/>
  <c r="I121" i="1"/>
  <c r="J121" i="1"/>
  <c r="D122" i="1"/>
  <c r="E122" i="1"/>
  <c r="F122" i="1"/>
  <c r="G122" i="1"/>
  <c r="H122" i="1"/>
  <c r="I122" i="1"/>
  <c r="J122" i="1"/>
  <c r="D123" i="1"/>
  <c r="E123" i="1"/>
  <c r="F123" i="1"/>
  <c r="G123" i="1"/>
  <c r="H123" i="1"/>
  <c r="I123" i="1"/>
  <c r="J123" i="1"/>
  <c r="D124" i="1"/>
  <c r="E124" i="1"/>
  <c r="F124" i="1"/>
  <c r="G124" i="1"/>
  <c r="H124" i="1"/>
  <c r="I124" i="1"/>
  <c r="J124" i="1"/>
  <c r="D125" i="1"/>
  <c r="E125" i="1"/>
  <c r="F125" i="1"/>
  <c r="G125" i="1"/>
  <c r="H125" i="1"/>
  <c r="I125" i="1"/>
  <c r="J125" i="1"/>
  <c r="D127" i="1"/>
  <c r="F127" i="1"/>
  <c r="G127" i="1"/>
  <c r="H127" i="1"/>
  <c r="I127" i="1"/>
  <c r="J127" i="1"/>
  <c r="F146" i="1"/>
  <c r="G146" i="1"/>
  <c r="H146" i="1"/>
  <c r="I146" i="1"/>
  <c r="J146" i="1"/>
  <c r="D177" i="1"/>
  <c r="E177" i="1"/>
  <c r="F177" i="1"/>
  <c r="G177" i="1"/>
  <c r="H177" i="1"/>
  <c r="I177" i="1"/>
  <c r="J177" i="1"/>
  <c r="D178" i="1"/>
  <c r="E178" i="1"/>
  <c r="F178" i="1"/>
  <c r="G178" i="1"/>
  <c r="H178" i="1"/>
  <c r="I178" i="1"/>
  <c r="J178" i="1"/>
  <c r="D179" i="1"/>
  <c r="E179" i="1"/>
  <c r="F179" i="1"/>
  <c r="G179" i="1"/>
  <c r="H179" i="1"/>
  <c r="I179" i="1"/>
  <c r="J179" i="1"/>
  <c r="D180" i="1"/>
  <c r="E180" i="1"/>
  <c r="F180" i="1"/>
  <c r="G180" i="1"/>
  <c r="H180" i="1"/>
  <c r="I180" i="1"/>
  <c r="J180" i="1"/>
  <c r="D181" i="1"/>
  <c r="E181" i="1"/>
  <c r="F181" i="1"/>
  <c r="G181" i="1"/>
  <c r="H181" i="1"/>
  <c r="I181" i="1"/>
  <c r="J181" i="1"/>
  <c r="D184" i="1"/>
  <c r="F184" i="1"/>
  <c r="G184" i="1"/>
  <c r="H184" i="1"/>
  <c r="I184" i="1"/>
  <c r="J184" i="1"/>
  <c r="D158" i="1"/>
  <c r="E158" i="1"/>
  <c r="F158" i="1"/>
  <c r="G158" i="1"/>
  <c r="H158" i="1"/>
  <c r="I158" i="1"/>
  <c r="J158" i="1"/>
  <c r="D159" i="1"/>
  <c r="E159" i="1"/>
  <c r="F159" i="1"/>
  <c r="G159" i="1"/>
  <c r="H159" i="1"/>
  <c r="I159" i="1"/>
  <c r="J159" i="1"/>
  <c r="D160" i="1"/>
  <c r="E160" i="1"/>
  <c r="F160" i="1"/>
  <c r="G160" i="1"/>
  <c r="H160" i="1"/>
  <c r="I160" i="1"/>
  <c r="J160" i="1"/>
  <c r="D161" i="1"/>
  <c r="E161" i="1"/>
  <c r="F161" i="1"/>
  <c r="G161" i="1"/>
  <c r="H161" i="1"/>
  <c r="I161" i="1"/>
  <c r="J161" i="1"/>
  <c r="D162" i="1"/>
  <c r="E162" i="1"/>
  <c r="F162" i="1"/>
  <c r="G162" i="1"/>
  <c r="H162" i="1"/>
  <c r="I162" i="1"/>
  <c r="J162" i="1"/>
  <c r="D139" i="1"/>
  <c r="E139" i="1"/>
  <c r="F139" i="1"/>
  <c r="G139" i="1"/>
  <c r="H139" i="1"/>
  <c r="I139" i="1"/>
  <c r="J139" i="1"/>
  <c r="D140" i="1"/>
  <c r="E140" i="1"/>
  <c r="F140" i="1"/>
  <c r="G140" i="1"/>
  <c r="H140" i="1"/>
  <c r="I140" i="1"/>
  <c r="J140" i="1"/>
  <c r="D141" i="1"/>
  <c r="E141" i="1"/>
  <c r="F141" i="1"/>
  <c r="G141" i="1"/>
  <c r="H141" i="1"/>
  <c r="I141" i="1"/>
  <c r="J141" i="1"/>
  <c r="D142" i="1"/>
  <c r="E142" i="1"/>
  <c r="F142" i="1"/>
  <c r="G142" i="1"/>
  <c r="H142" i="1"/>
  <c r="I142" i="1"/>
  <c r="J142" i="1"/>
  <c r="D143" i="1"/>
  <c r="E143" i="1"/>
  <c r="F143" i="1"/>
  <c r="G143" i="1"/>
  <c r="H143" i="1"/>
  <c r="I143" i="1"/>
  <c r="J143" i="1"/>
  <c r="E101" i="1"/>
  <c r="F101" i="1"/>
  <c r="G101" i="1"/>
  <c r="H101" i="1"/>
  <c r="I101" i="1"/>
  <c r="J101" i="1"/>
  <c r="D102" i="1"/>
  <c r="E102" i="1"/>
  <c r="F102" i="1"/>
  <c r="G102" i="1"/>
  <c r="H102" i="1"/>
  <c r="I102" i="1"/>
  <c r="J102" i="1"/>
  <c r="D103" i="1"/>
  <c r="E103" i="1"/>
  <c r="F103" i="1"/>
  <c r="G103" i="1"/>
  <c r="H103" i="1"/>
  <c r="I103" i="1"/>
  <c r="J103" i="1"/>
  <c r="D104" i="1"/>
  <c r="E104" i="1"/>
  <c r="F104" i="1"/>
  <c r="G104" i="1"/>
  <c r="H104" i="1"/>
  <c r="I104" i="1"/>
  <c r="J104" i="1"/>
  <c r="D105" i="1"/>
  <c r="E105" i="1"/>
  <c r="F105" i="1"/>
  <c r="G105" i="1"/>
  <c r="H105" i="1"/>
  <c r="I105" i="1"/>
  <c r="J105" i="1"/>
  <c r="D106" i="1"/>
  <c r="E106" i="1"/>
  <c r="F106" i="1"/>
  <c r="G106" i="1"/>
  <c r="H106" i="1"/>
  <c r="I106" i="1"/>
  <c r="J106" i="1"/>
  <c r="D108" i="1"/>
  <c r="F108" i="1"/>
  <c r="G108" i="1"/>
  <c r="H108" i="1"/>
  <c r="I108" i="1"/>
  <c r="J108" i="1"/>
  <c r="F89" i="1"/>
  <c r="G89" i="1"/>
  <c r="H89" i="1"/>
  <c r="I89" i="1"/>
  <c r="J89" i="1"/>
  <c r="D82" i="1"/>
  <c r="E82" i="1"/>
  <c r="F82" i="1"/>
  <c r="G82" i="1"/>
  <c r="H82" i="1"/>
  <c r="I82" i="1"/>
  <c r="J82" i="1"/>
  <c r="D83" i="1"/>
  <c r="E83" i="1"/>
  <c r="F83" i="1"/>
  <c r="G83" i="1"/>
  <c r="H83" i="1"/>
  <c r="I83" i="1"/>
  <c r="J83" i="1"/>
  <c r="D84" i="1"/>
  <c r="E84" i="1"/>
  <c r="F84" i="1"/>
  <c r="G84" i="1"/>
  <c r="H84" i="1"/>
  <c r="I84" i="1"/>
  <c r="J84" i="1"/>
  <c r="D85" i="1"/>
  <c r="E85" i="1"/>
  <c r="F85" i="1"/>
  <c r="G85" i="1"/>
  <c r="H85" i="1"/>
  <c r="I85" i="1"/>
  <c r="J85" i="1"/>
  <c r="D86" i="1"/>
  <c r="E86" i="1"/>
  <c r="F86" i="1"/>
  <c r="G86" i="1"/>
  <c r="H86" i="1"/>
  <c r="I86" i="1"/>
  <c r="J86" i="1"/>
  <c r="D63" i="1"/>
  <c r="E63" i="1"/>
  <c r="F63" i="1"/>
  <c r="G63" i="1"/>
  <c r="H63" i="1"/>
  <c r="I63" i="1"/>
  <c r="J63" i="1"/>
  <c r="D64" i="1"/>
  <c r="E64" i="1"/>
  <c r="F64" i="1"/>
  <c r="G64" i="1"/>
  <c r="H64" i="1"/>
  <c r="I64" i="1"/>
  <c r="J64" i="1"/>
  <c r="D65" i="1"/>
  <c r="E65" i="1"/>
  <c r="F65" i="1"/>
  <c r="G65" i="1"/>
  <c r="H65" i="1"/>
  <c r="I65" i="1"/>
  <c r="J65" i="1"/>
  <c r="D66" i="1"/>
  <c r="E66" i="1"/>
  <c r="F66" i="1"/>
  <c r="G66" i="1"/>
  <c r="H66" i="1"/>
  <c r="I66" i="1"/>
  <c r="J66" i="1"/>
  <c r="D67" i="1"/>
  <c r="E67" i="1"/>
  <c r="F67" i="1"/>
  <c r="G67" i="1"/>
  <c r="H67" i="1"/>
  <c r="I67" i="1"/>
  <c r="J67" i="1"/>
  <c r="F70" i="1"/>
  <c r="G70" i="1"/>
  <c r="H70" i="1"/>
  <c r="I70" i="1"/>
  <c r="J70" i="1"/>
  <c r="F51" i="1"/>
  <c r="G51" i="1"/>
  <c r="H51" i="1"/>
  <c r="I51" i="1"/>
  <c r="J51" i="1"/>
  <c r="F32" i="1"/>
  <c r="G32" i="1"/>
  <c r="H32" i="1"/>
  <c r="I32" i="1"/>
  <c r="J32" i="1"/>
  <c r="E44" i="1"/>
  <c r="F44" i="1"/>
  <c r="G44" i="1"/>
  <c r="H44" i="1"/>
  <c r="I44" i="1"/>
  <c r="J44" i="1"/>
  <c r="D45" i="1"/>
  <c r="E45" i="1"/>
  <c r="F45" i="1"/>
  <c r="G45" i="1"/>
  <c r="H45" i="1"/>
  <c r="I45" i="1"/>
  <c r="J45" i="1"/>
  <c r="D46" i="1"/>
  <c r="E46" i="1"/>
  <c r="F46" i="1"/>
  <c r="G46" i="1"/>
  <c r="H46" i="1"/>
  <c r="I46" i="1"/>
  <c r="J46" i="1"/>
  <c r="D47" i="1"/>
  <c r="E47" i="1"/>
  <c r="F47" i="1"/>
  <c r="G47" i="1"/>
  <c r="H47" i="1"/>
  <c r="I47" i="1"/>
  <c r="J47" i="1"/>
  <c r="D48" i="1"/>
  <c r="E48" i="1"/>
  <c r="F48" i="1"/>
  <c r="G48" i="1"/>
  <c r="H48" i="1"/>
  <c r="I48" i="1"/>
  <c r="J48" i="1"/>
  <c r="D25" i="1"/>
  <c r="E25" i="1"/>
  <c r="F25" i="1"/>
  <c r="G25" i="1"/>
  <c r="H25" i="1"/>
  <c r="I25" i="1"/>
  <c r="J25" i="1"/>
  <c r="D26" i="1"/>
  <c r="E26" i="1"/>
  <c r="F26" i="1"/>
  <c r="G26" i="1"/>
  <c r="H26" i="1"/>
  <c r="I26" i="1"/>
  <c r="J26" i="1"/>
  <c r="D27" i="1"/>
  <c r="E27" i="1"/>
  <c r="F27" i="1"/>
  <c r="G27" i="1"/>
  <c r="H27" i="1"/>
  <c r="I27" i="1"/>
  <c r="J27" i="1"/>
  <c r="D28" i="1"/>
  <c r="E28" i="1"/>
  <c r="F28" i="1"/>
  <c r="G28" i="1"/>
  <c r="H28" i="1"/>
  <c r="I28" i="1"/>
  <c r="J28" i="1"/>
  <c r="D29" i="1"/>
  <c r="E29" i="1"/>
  <c r="F29" i="1"/>
  <c r="G29" i="1"/>
  <c r="H29" i="1"/>
  <c r="I29" i="1"/>
  <c r="J29" i="1"/>
  <c r="J6" i="1"/>
  <c r="J7" i="1"/>
  <c r="J8" i="1"/>
  <c r="J9" i="1"/>
  <c r="J10" i="1"/>
  <c r="J11" i="1"/>
  <c r="J13" i="1"/>
  <c r="I6" i="1"/>
  <c r="I7" i="1"/>
  <c r="I8" i="1"/>
  <c r="I9" i="1"/>
  <c r="I10" i="1"/>
  <c r="I11" i="1"/>
  <c r="I13" i="1"/>
  <c r="H6" i="1"/>
  <c r="H7" i="1"/>
  <c r="H8" i="1"/>
  <c r="H9" i="1"/>
  <c r="H10" i="1"/>
  <c r="H11" i="1"/>
  <c r="H13" i="1"/>
  <c r="G6" i="1"/>
  <c r="G7" i="1"/>
  <c r="G8" i="1"/>
  <c r="G9" i="1"/>
  <c r="G10" i="1"/>
  <c r="G11" i="1"/>
  <c r="G13" i="1"/>
  <c r="F6" i="1"/>
  <c r="F7" i="1"/>
  <c r="F8" i="1"/>
  <c r="F9" i="1"/>
  <c r="F10" i="1"/>
  <c r="F11" i="1"/>
  <c r="F13" i="1"/>
  <c r="E6" i="1"/>
  <c r="E7" i="1"/>
  <c r="E8" i="1"/>
  <c r="E9" i="1"/>
  <c r="E10" i="1"/>
  <c r="E11" i="1"/>
  <c r="D6" i="1"/>
  <c r="D7" i="1"/>
  <c r="D8" i="1"/>
  <c r="D9" i="1"/>
  <c r="D10" i="1"/>
  <c r="D11" i="1"/>
  <c r="J165" i="1" l="1"/>
  <c r="I165" i="1"/>
  <c r="H165" i="1"/>
  <c r="G165" i="1"/>
  <c r="F165" i="1"/>
  <c r="B195" i="1" l="1"/>
  <c r="A195" i="1"/>
  <c r="B185" i="1"/>
  <c r="A185" i="1"/>
  <c r="J195" i="1"/>
  <c r="I195" i="1"/>
  <c r="H195" i="1"/>
  <c r="G195" i="1"/>
  <c r="F195" i="1"/>
  <c r="B176" i="1"/>
  <c r="A176" i="1"/>
  <c r="B166" i="1"/>
  <c r="A166" i="1"/>
  <c r="J176" i="1"/>
  <c r="I176" i="1"/>
  <c r="H176" i="1"/>
  <c r="G176" i="1"/>
  <c r="F176" i="1"/>
  <c r="B157" i="1"/>
  <c r="A157" i="1"/>
  <c r="B147" i="1"/>
  <c r="A147" i="1"/>
  <c r="J157" i="1"/>
  <c r="I157" i="1"/>
  <c r="H157" i="1"/>
  <c r="G157" i="1"/>
  <c r="F157" i="1"/>
  <c r="B138" i="1"/>
  <c r="A138" i="1"/>
  <c r="J137" i="1"/>
  <c r="I137" i="1"/>
  <c r="H137" i="1"/>
  <c r="G137" i="1"/>
  <c r="F137" i="1"/>
  <c r="B128" i="1"/>
  <c r="A128" i="1"/>
  <c r="J138" i="1"/>
  <c r="I138" i="1"/>
  <c r="H138" i="1"/>
  <c r="G138" i="1"/>
  <c r="F138" i="1"/>
  <c r="B119" i="1"/>
  <c r="A119" i="1"/>
  <c r="B109" i="1"/>
  <c r="A109" i="1"/>
  <c r="L119" i="1"/>
  <c r="J119" i="1"/>
  <c r="J196" i="1" s="1"/>
  <c r="I119" i="1"/>
  <c r="H119" i="1"/>
  <c r="G119" i="1"/>
  <c r="F11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J100" i="1"/>
  <c r="G100" i="1"/>
  <c r="I100" i="1"/>
  <c r="H100" i="1"/>
  <c r="F100" i="1"/>
  <c r="F196" i="1" s="1"/>
  <c r="H196" i="1" l="1"/>
  <c r="I196" i="1"/>
  <c r="G196" i="1"/>
</calcChain>
</file>

<file path=xl/sharedStrings.xml><?xml version="1.0" encoding="utf-8"?>
<sst xmlns="http://schemas.openxmlformats.org/spreadsheetml/2006/main" count="144" uniqueCount="38">
  <si>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</si>
  <si>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</si>
  <si>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</si>
  <si>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</si>
  <si>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</si>
  <si>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</si>
  <si>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</si>
  <si>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</si>
  <si>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</si>
  <si>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</si>
  <si>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</si>
  <si>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</si>
  <si>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</si>
  <si>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</si>
  <si>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</si>
  <si>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</si>
  <si>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</si>
  <si>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</si>
  <si>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</si>
  <si>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</si>
  <si>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</si>
  <si>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</si>
  <si>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</si>
  <si>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</si>
  <si>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</si>
  <si>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</si>
  <si>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</si>
  <si>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</si>
  <si>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</si>
  <si>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</si>
  <si>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</si>
  <si>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</si>
  <si>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</si>
  <si>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</si>
  <si>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</si>
  <si>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"Тонкинская СШ"</t>
  </si>
  <si>
    <t>ИП</t>
  </si>
  <si>
    <t>Зиновьев 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</si>
</sst>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4" xfId="0" applyNumberFormat="1" applyFont="1" applyFill="1" applyBorder="1" applyAlignment="1" applyProtection="1">
      <alignment horizontal="center" vertical="center"/>
      <protection locked="0"/>
    </xf>
    <xf numFmtId="2" fontId="12" fillId="4" borderId="23" xfId="0" applyNumberFormat="1" applyFont="1" applyFill="1" applyBorder="1" applyAlignment="1">
      <alignment horizontal="center" vertical="center"/>
    </xf>
    <xf numFmtId="2" fontId="12" fillId="4" borderId="24" xfId="0" applyNumberFormat="1" applyFont="1" applyFill="1" applyBorder="1" applyAlignment="1">
      <alignment horizontal="center" vertical="center"/>
    </xf>
    <xf numFmtId="2" fontId="12" fillId="4" borderId="24" xfId="0" applyNumberFormat="1" applyFont="1" applyFill="1" applyBorder="1" applyAlignment="1" applyProtection="1">
      <alignment horizontal="center" vertical="center"/>
      <protection locked="0"/>
    </xf>
    <xf numFmtId="0" fontId="0" fillId="5" borderId="1" xfId="0" applyFill="1" applyBorder="1"/>
    <xf numFmtId="0" fontId="0" fillId="5" borderId="2" xfId="0" applyFill="1" applyBorder="1" applyProtection="1">
      <protection locked="0"/>
    </xf>
    <xf numFmtId="0" fontId="0" fillId="5" borderId="2" xfId="0" applyFill="1" applyBorder="1"/>
    <xf numFmtId="0" fontId="2" fillId="5" borderId="0" xfId="0" applyFont="1" applyFill="1" applyAlignment="1">
      <alignment horizontal="left"/>
    </xf>
    <xf numFmtId="0" fontId="2" fillId="2" borderId="2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vertical="top" wrapText="1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5" fillId="5" borderId="2" xfId="0" applyFont="1" applyFill="1" applyBorder="1" applyAlignment="1" applyProtection="1">
      <alignment horizontal="right"/>
      <protection locked="0"/>
    </xf>
    <xf numFmtId="0" fontId="2" fillId="5" borderId="2" xfId="0" applyFont="1" applyFill="1" applyBorder="1" applyAlignment="1">
      <alignment vertical="top" wrapText="1"/>
    </xf>
    <xf numFmtId="0" fontId="2" fillId="5" borderId="17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2" fontId="12" fillId="4" borderId="23" xfId="0" applyNumberFormat="1" applyFont="1" applyFill="1" applyBorder="1" applyAlignment="1" applyProtection="1">
      <alignment horizontal="center" vertical="center"/>
      <protection locked="0"/>
    </xf>
    <xf numFmtId="2" fontId="12" fillId="4" borderId="27" xfId="0" applyNumberFormat="1" applyFont="1" applyFill="1" applyBorder="1" applyAlignment="1" applyProtection="1">
      <alignment horizontal="center" vertical="center"/>
      <protection locked="0"/>
    </xf>
    <xf numFmtId="0" fontId="2" fillId="5" borderId="2" xfId="0" applyFont="1" applyFill="1" applyBorder="1"/>
    <xf numFmtId="0" fontId="2" fillId="5" borderId="2" xfId="0" applyFont="1" applyFill="1" applyBorder="1" applyAlignment="1">
      <alignment horizontal="center"/>
    </xf>
    <xf numFmtId="0" fontId="5" fillId="6" borderId="2" xfId="0" applyFont="1" applyFill="1" applyBorder="1" applyAlignment="1" applyProtection="1">
      <alignment horizontal="right"/>
      <protection locked="0"/>
    </xf>
    <xf numFmtId="0" fontId="2" fillId="6" borderId="2" xfId="0" applyFont="1" applyFill="1" applyBorder="1" applyAlignment="1">
      <alignment vertical="top" wrapText="1"/>
    </xf>
    <xf numFmtId="49" fontId="2" fillId="6" borderId="2" xfId="0" applyNumberFormat="1" applyFont="1" applyFill="1" applyBorder="1" applyAlignment="1">
      <alignment horizontal="center" vertical="top" wrapText="1"/>
    </xf>
    <xf numFmtId="2" fontId="2" fillId="6" borderId="2" xfId="0" applyNumberFormat="1" applyFont="1" applyFill="1" applyBorder="1" applyAlignment="1">
      <alignment horizontal="center" vertical="top" wrapText="1"/>
    </xf>
    <xf numFmtId="49" fontId="11" fillId="4" borderId="24" xfId="0" applyNumberFormat="1" applyFont="1" applyFill="1" applyBorder="1" applyAlignment="1" applyProtection="1">
      <alignment horizontal="center" vertical="center"/>
      <protection locked="0"/>
    </xf>
    <xf numFmtId="2" fontId="12" fillId="4" borderId="25" xfId="0" applyNumberFormat="1" applyFont="1" applyFill="1" applyBorder="1" applyAlignment="1" applyProtection="1">
      <alignment horizontal="center" vertical="center"/>
      <protection locked="0"/>
    </xf>
    <xf numFmtId="0" fontId="12" fillId="4" borderId="24" xfId="0" applyFont="1" applyFill="1" applyBorder="1" applyAlignment="1" applyProtection="1">
      <alignment horizontal="center" vertical="center"/>
      <protection locked="0"/>
    </xf>
    <xf numFmtId="0" fontId="12" fillId="4" borderId="24" xfId="0" applyFont="1" applyFill="1" applyBorder="1" applyAlignment="1" applyProtection="1">
      <alignment vertical="center" wrapText="1"/>
      <protection locked="0"/>
    </xf>
    <xf numFmtId="0" fontId="11" fillId="4" borderId="24" xfId="0" applyFont="1" applyFill="1" applyBorder="1" applyAlignment="1" applyProtection="1">
      <alignment vertical="center" wrapText="1"/>
      <protection locked="0"/>
    </xf>
    <xf numFmtId="0" fontId="12" fillId="4" borderId="24" xfId="0" applyFont="1" applyFill="1" applyBorder="1" applyAlignment="1">
      <alignment vertical="center" wrapText="1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2" fontId="12" fillId="4" borderId="29" xfId="0" applyNumberFormat="1" applyFont="1" applyFill="1" applyBorder="1" applyAlignment="1" applyProtection="1">
      <alignment horizontal="center" vertical="center"/>
      <protection locked="0"/>
    </xf>
    <xf numFmtId="2" fontId="12" fillId="4" borderId="2" xfId="0" applyNumberFormat="1" applyFont="1" applyFill="1" applyBorder="1" applyAlignment="1" applyProtection="1">
      <alignment horizontal="center" vertical="center"/>
      <protection locked="0"/>
    </xf>
    <xf numFmtId="0" fontId="2" fillId="3" borderId="21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3" borderId="30" xfId="0" applyFont="1" applyFill="1" applyBorder="1" applyAlignment="1">
      <alignment horizontal="center" vertical="top" wrapText="1"/>
    </xf>
    <xf numFmtId="0" fontId="2" fillId="6" borderId="17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 wrapText="1"/>
    </xf>
    <xf numFmtId="0" fontId="11" fillId="4" borderId="24" xfId="0" applyFont="1" applyFill="1" applyBorder="1" applyAlignment="1">
      <alignment vertical="center" wrapText="1"/>
    </xf>
    <xf numFmtId="49" fontId="11" fillId="4" borderId="24" xfId="0" applyNumberFormat="1" applyFont="1" applyFill="1" applyBorder="1" applyAlignment="1">
      <alignment horizontal="center" vertical="center"/>
    </xf>
    <xf numFmtId="2" fontId="12" fillId="4" borderId="25" xfId="0" applyNumberFormat="1" applyFont="1" applyFill="1" applyBorder="1" applyAlignment="1">
      <alignment horizontal="center" vertical="center"/>
    </xf>
    <xf numFmtId="0" fontId="12" fillId="4" borderId="24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ES64-DO/Downloads/&#1055;&#1086;&#1085;&#1077;&#1076;&#1077;&#1083;&#1100;&#1085;&#1080;&#1082;%20-%201%20(&#1074;&#1086;&#1079;&#1088;&#1072;&#1089;&#1090;%207%20-%2011%20&#1083;&#1077;&#109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ES64-DO/Downloads/&#1058;&#1080;&#1087;&#1086;&#1074;&#1086;&#1077;%20&#1087;&#1088;&#1080;&#1084;&#1077;&#1088;&#1085;&#1086;&#1077;%20&#1084;&#1077;&#1085;&#1102;%20&#1087;&#1088;&#1080;&#1075;&#1086;&#1090;&#1072;&#1074;&#1083;&#1080;&#1074;&#1072;&#1077;&#1084;&#1099;&#1093;%20&#1073;&#1083;&#1102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недельник - 1 (возраст 7 - 11"/>
    </sheetNames>
    <sheetDataSet>
      <sheetData sheetId="0">
        <row r="4">
          <cell r="B4" t="str">
            <v>кисломол.</v>
          </cell>
          <cell r="D4" t="str">
            <v>Сыр полутвердый (порциями)</v>
          </cell>
          <cell r="E4" t="str">
            <v>10</v>
          </cell>
          <cell r="G4">
            <v>36</v>
          </cell>
          <cell r="H4">
            <v>2.3199999999999998</v>
          </cell>
          <cell r="I4">
            <v>2.97</v>
          </cell>
          <cell r="J4">
            <v>0</v>
          </cell>
        </row>
        <row r="5">
          <cell r="B5" t="str">
            <v>2 блюдо</v>
          </cell>
          <cell r="D5" t="str">
            <v>Гуляш</v>
          </cell>
          <cell r="E5" t="str">
            <v>100</v>
          </cell>
          <cell r="G5">
            <v>167.71</v>
          </cell>
          <cell r="H5">
            <v>10.83</v>
          </cell>
          <cell r="I5">
            <v>11.97</v>
          </cell>
          <cell r="J5">
            <v>4.17</v>
          </cell>
        </row>
        <row r="6">
          <cell r="B6" t="str">
            <v>гарнир</v>
          </cell>
          <cell r="D6" t="str">
            <v>Макаронные изделия отварные</v>
          </cell>
          <cell r="E6" t="str">
            <v>150</v>
          </cell>
          <cell r="G6">
            <v>168.45</v>
          </cell>
          <cell r="H6">
            <v>5.51</v>
          </cell>
          <cell r="I6">
            <v>4.5199999999999996</v>
          </cell>
          <cell r="J6">
            <v>26.45</v>
          </cell>
        </row>
        <row r="7">
          <cell r="B7" t="str">
            <v>гор.напиток</v>
          </cell>
          <cell r="D7" t="str">
            <v>Чай фруктовый с яблоками</v>
          </cell>
          <cell r="E7" t="str">
            <v>200</v>
          </cell>
          <cell r="G7">
            <v>43.21</v>
          </cell>
          <cell r="H7">
            <v>0.24</v>
          </cell>
          <cell r="I7">
            <v>0.05</v>
          </cell>
          <cell r="J7">
            <v>10.45</v>
          </cell>
        </row>
        <row r="8">
          <cell r="B8" t="str">
            <v>хлеб черн.</v>
          </cell>
          <cell r="D8" t="str">
            <v>Хлеб ржано-пшеничный</v>
          </cell>
          <cell r="E8" t="str">
            <v>15</v>
          </cell>
          <cell r="G8">
            <v>34.49</v>
          </cell>
          <cell r="H8">
            <v>0.84</v>
          </cell>
          <cell r="I8">
            <v>0.17</v>
          </cell>
          <cell r="J8">
            <v>7.41</v>
          </cell>
        </row>
        <row r="9">
          <cell r="B9" t="str">
            <v>хлеб бел.</v>
          </cell>
          <cell r="D9" t="str">
            <v>Хлеб пшеничный</v>
          </cell>
          <cell r="E9" t="str">
            <v>30</v>
          </cell>
          <cell r="G9">
            <v>70.5</v>
          </cell>
          <cell r="H9">
            <v>2.37</v>
          </cell>
          <cell r="I9">
            <v>0.3</v>
          </cell>
          <cell r="J9">
            <v>14.58</v>
          </cell>
        </row>
        <row r="11">
          <cell r="E11" t="str">
            <v>505</v>
          </cell>
          <cell r="G11">
            <v>520.36</v>
          </cell>
          <cell r="H11">
            <v>22.11</v>
          </cell>
          <cell r="I11">
            <v>19.97</v>
          </cell>
          <cell r="J11">
            <v>63.05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5">
          <cell r="D25" t="str">
            <v>булочное</v>
          </cell>
          <cell r="E25" t="str">
            <v>Бутерброд с повидлом</v>
          </cell>
          <cell r="F25">
            <v>50</v>
          </cell>
          <cell r="G25">
            <v>2.4500000000000002</v>
          </cell>
          <cell r="H25">
            <v>0.3</v>
          </cell>
          <cell r="I25">
            <v>27.58</v>
          </cell>
          <cell r="J25">
            <v>122.82</v>
          </cell>
        </row>
        <row r="26">
          <cell r="D26" t="str">
            <v>2 блюдо</v>
          </cell>
          <cell r="E26" t="str">
            <v>Рыба, тушенная в томате с овощами</v>
          </cell>
          <cell r="F26">
            <v>150</v>
          </cell>
          <cell r="G26">
            <v>14.63</v>
          </cell>
          <cell r="H26">
            <v>7.43</v>
          </cell>
          <cell r="I26">
            <v>5.7</v>
          </cell>
          <cell r="J26">
            <v>148.13</v>
          </cell>
        </row>
        <row r="27">
          <cell r="D27" t="str">
            <v>гарнир</v>
          </cell>
          <cell r="E27" t="str">
            <v>Рис отварной</v>
          </cell>
          <cell r="F27">
            <v>150</v>
          </cell>
          <cell r="G27">
            <v>3.65</v>
          </cell>
          <cell r="H27">
            <v>5.37</v>
          </cell>
          <cell r="I27">
            <v>36.68</v>
          </cell>
          <cell r="J27">
            <v>209.7</v>
          </cell>
        </row>
        <row r="28">
          <cell r="D28" t="str">
            <v>гор.напиток</v>
          </cell>
          <cell r="E28" t="str">
            <v>Чай с лимоном и сахаром</v>
          </cell>
          <cell r="F28">
            <v>200</v>
          </cell>
          <cell r="G28">
            <v>0.26</v>
          </cell>
          <cell r="H28">
            <v>0.01</v>
          </cell>
          <cell r="I28">
            <v>6.64</v>
          </cell>
          <cell r="J28">
            <v>27.66</v>
          </cell>
        </row>
        <row r="29">
          <cell r="D29" t="str">
            <v>хлеб черн.</v>
          </cell>
          <cell r="E29" t="str">
            <v>Хлеб ржано-пшеничный</v>
          </cell>
          <cell r="F29">
            <v>20</v>
          </cell>
          <cell r="G29">
            <v>1.1200000000000001</v>
          </cell>
          <cell r="H29">
            <v>0.22</v>
          </cell>
          <cell r="I29">
            <v>9.8800000000000008</v>
          </cell>
          <cell r="J29">
            <v>45.98</v>
          </cell>
        </row>
        <row r="32">
          <cell r="F32">
            <v>570</v>
          </cell>
          <cell r="G32">
            <v>22.110000000000003</v>
          </cell>
          <cell r="H32">
            <v>13.33</v>
          </cell>
          <cell r="I32">
            <v>86.48</v>
          </cell>
          <cell r="J32">
            <v>554.29</v>
          </cell>
        </row>
        <row r="44">
          <cell r="E44" t="str">
            <v>Яйца вареные</v>
          </cell>
          <cell r="F44">
            <v>40</v>
          </cell>
          <cell r="G44">
            <v>5.0999999999999996</v>
          </cell>
          <cell r="H44">
            <v>4.5999999999999996</v>
          </cell>
          <cell r="I44">
            <v>0.3</v>
          </cell>
          <cell r="J44">
            <v>63</v>
          </cell>
        </row>
        <row r="45">
          <cell r="D45" t="str">
            <v>гор.блюдо</v>
          </cell>
          <cell r="E45" t="str">
            <v>Каша молочная "Дружба"</v>
          </cell>
          <cell r="F45">
            <v>200</v>
          </cell>
          <cell r="G45">
            <v>7.54</v>
          </cell>
          <cell r="H45">
            <v>12.07</v>
          </cell>
          <cell r="I45">
            <v>25.87</v>
          </cell>
          <cell r="J45">
            <v>242.27</v>
          </cell>
        </row>
        <row r="46">
          <cell r="D46" t="str">
            <v>гор.напиток</v>
          </cell>
          <cell r="E46" t="str">
            <v>Кофейный напиток</v>
          </cell>
          <cell r="F46">
            <v>200</v>
          </cell>
          <cell r="G46">
            <v>5.33</v>
          </cell>
          <cell r="H46">
            <v>4.5199999999999996</v>
          </cell>
          <cell r="I46">
            <v>19.350000000000001</v>
          </cell>
          <cell r="J46">
            <v>139.37</v>
          </cell>
        </row>
        <row r="47">
          <cell r="D47" t="str">
            <v>хлеб черн.</v>
          </cell>
          <cell r="E47" t="str">
            <v>Хлеб ржано-пшеничный</v>
          </cell>
          <cell r="F47">
            <v>20</v>
          </cell>
          <cell r="G47">
            <v>1.1200000000000001</v>
          </cell>
          <cell r="H47">
            <v>0.22</v>
          </cell>
          <cell r="I47">
            <v>9.8800000000000008</v>
          </cell>
          <cell r="J47">
            <v>45.98</v>
          </cell>
        </row>
        <row r="48">
          <cell r="D48" t="str">
            <v>хлеб бел.</v>
          </cell>
          <cell r="E48" t="str">
            <v>Хлеб пшеничный</v>
          </cell>
          <cell r="F48">
            <v>40</v>
          </cell>
          <cell r="G48">
            <v>3.16</v>
          </cell>
          <cell r="H48">
            <v>0.4</v>
          </cell>
          <cell r="I48">
            <v>19.440000000000001</v>
          </cell>
          <cell r="J48">
            <v>94</v>
          </cell>
        </row>
        <row r="51">
          <cell r="F51">
            <v>500</v>
          </cell>
          <cell r="G51">
            <v>22.25</v>
          </cell>
          <cell r="H51">
            <v>21.81</v>
          </cell>
          <cell r="I51">
            <v>74.84</v>
          </cell>
          <cell r="J51">
            <v>584.62</v>
          </cell>
        </row>
        <row r="63">
          <cell r="D63" t="str">
            <v>2 блюдо</v>
          </cell>
          <cell r="E63" t="str">
            <v>Птица отварная с соусом</v>
          </cell>
          <cell r="F63">
            <v>130</v>
          </cell>
          <cell r="G63">
            <v>21.45</v>
          </cell>
          <cell r="H63">
            <v>14.86</v>
          </cell>
          <cell r="I63">
            <v>2.41</v>
          </cell>
          <cell r="J63">
            <v>229.17</v>
          </cell>
        </row>
        <row r="64">
          <cell r="D64" t="str">
            <v>гарнир</v>
          </cell>
          <cell r="E64" t="str">
            <v>Каша вязкая гречневая</v>
          </cell>
          <cell r="F64">
            <v>150</v>
          </cell>
          <cell r="G64">
            <v>4.58</v>
          </cell>
          <cell r="H64">
            <v>5.01</v>
          </cell>
          <cell r="I64">
            <v>20.52</v>
          </cell>
          <cell r="J64">
            <v>145.47</v>
          </cell>
        </row>
        <row r="65">
          <cell r="D65" t="str">
            <v>гор.напиток</v>
          </cell>
          <cell r="E65" t="str">
            <v>Чай витаминный</v>
          </cell>
          <cell r="F65">
            <v>200</v>
          </cell>
          <cell r="G65">
            <v>0.37</v>
          </cell>
          <cell r="H65">
            <v>7.0000000000000007E-2</v>
          </cell>
          <cell r="I65">
            <v>11.69</v>
          </cell>
          <cell r="J65">
            <v>48.85</v>
          </cell>
        </row>
        <row r="66">
          <cell r="D66" t="str">
            <v>хлеб черн.</v>
          </cell>
          <cell r="E66" t="str">
            <v>Хлеб ржано-пшеничный</v>
          </cell>
          <cell r="F66">
            <v>20</v>
          </cell>
          <cell r="G66">
            <v>1.1200000000000001</v>
          </cell>
          <cell r="H66">
            <v>0.22</v>
          </cell>
          <cell r="I66">
            <v>9.8800000000000008</v>
          </cell>
          <cell r="J66">
            <v>45.98</v>
          </cell>
        </row>
        <row r="67">
          <cell r="D67" t="str">
            <v>хлеб бел.</v>
          </cell>
          <cell r="E67" t="str">
            <v>Хлеб пшеничный</v>
          </cell>
          <cell r="F67">
            <v>30</v>
          </cell>
          <cell r="G67">
            <v>2.37</v>
          </cell>
          <cell r="H67">
            <v>0.3</v>
          </cell>
          <cell r="I67">
            <v>14.58</v>
          </cell>
          <cell r="J67">
            <v>70.5</v>
          </cell>
        </row>
        <row r="70">
          <cell r="F70">
            <v>530</v>
          </cell>
          <cell r="G70">
            <v>29.890000000000004</v>
          </cell>
          <cell r="H70">
            <v>20.459999999999997</v>
          </cell>
          <cell r="I70">
            <v>59.08</v>
          </cell>
          <cell r="J70">
            <v>539.97</v>
          </cell>
        </row>
        <row r="82">
          <cell r="D82" t="str">
            <v>гор.блюдо</v>
          </cell>
          <cell r="E82" t="str">
            <v>Макароны отварные с сыром</v>
          </cell>
          <cell r="F82">
            <v>200</v>
          </cell>
          <cell r="G82">
            <v>10.53</v>
          </cell>
          <cell r="H82">
            <v>9.6</v>
          </cell>
          <cell r="I82">
            <v>38.130000000000003</v>
          </cell>
          <cell r="J82">
            <v>281.07</v>
          </cell>
        </row>
        <row r="83">
          <cell r="D83" t="str">
            <v>гор.напиток</v>
          </cell>
          <cell r="E83" t="str">
            <v>Чай с сахаром</v>
          </cell>
          <cell r="F83">
            <v>200</v>
          </cell>
          <cell r="G83">
            <v>0.2</v>
          </cell>
          <cell r="H83">
            <v>0</v>
          </cell>
          <cell r="I83">
            <v>6.43</v>
          </cell>
          <cell r="J83">
            <v>26.52</v>
          </cell>
        </row>
        <row r="84">
          <cell r="D84" t="str">
            <v>хлеб черн.</v>
          </cell>
          <cell r="E84" t="str">
            <v>Хлеб ржано-пшеничный</v>
          </cell>
          <cell r="F84">
            <v>15</v>
          </cell>
          <cell r="G84">
            <v>0.84</v>
          </cell>
          <cell r="H84">
            <v>0.17</v>
          </cell>
          <cell r="I84">
            <v>7.41</v>
          </cell>
          <cell r="J84">
            <v>34.49</v>
          </cell>
        </row>
        <row r="85">
          <cell r="D85" t="str">
            <v>хлеб бел.</v>
          </cell>
          <cell r="E85" t="str">
            <v>Хлеб пшеничный</v>
          </cell>
          <cell r="F85">
            <v>30</v>
          </cell>
          <cell r="G85">
            <v>2.37</v>
          </cell>
          <cell r="H85">
            <v>0.3</v>
          </cell>
          <cell r="I85">
            <v>14.58</v>
          </cell>
          <cell r="J85">
            <v>70.5</v>
          </cell>
        </row>
        <row r="86">
          <cell r="D86" t="str">
            <v>кисломол.</v>
          </cell>
          <cell r="E86" t="str">
            <v>Йогурт 3,2% жирности</v>
          </cell>
          <cell r="F86">
            <v>150</v>
          </cell>
          <cell r="G86">
            <v>7.5</v>
          </cell>
          <cell r="H86">
            <v>4.8</v>
          </cell>
          <cell r="I86">
            <v>5.25</v>
          </cell>
          <cell r="J86">
            <v>94.2</v>
          </cell>
        </row>
        <row r="89">
          <cell r="F89">
            <v>595</v>
          </cell>
          <cell r="G89">
            <v>21.439999999999998</v>
          </cell>
          <cell r="H89">
            <v>14.870000000000001</v>
          </cell>
          <cell r="I89">
            <v>71.8</v>
          </cell>
          <cell r="J89">
            <v>506.78</v>
          </cell>
        </row>
        <row r="101">
          <cell r="E101" t="str">
            <v>Яйца вареные</v>
          </cell>
          <cell r="F101">
            <v>40</v>
          </cell>
          <cell r="G101">
            <v>5.0999999999999996</v>
          </cell>
          <cell r="H101">
            <v>4.5999999999999996</v>
          </cell>
          <cell r="I101">
            <v>0.3</v>
          </cell>
          <cell r="J101">
            <v>63</v>
          </cell>
        </row>
        <row r="102">
          <cell r="D102" t="str">
            <v>гор.блюдо</v>
          </cell>
          <cell r="E102" t="str">
            <v>Каша молочная пшенная вязкая</v>
          </cell>
          <cell r="F102">
            <v>150</v>
          </cell>
          <cell r="G102">
            <v>7.37</v>
          </cell>
          <cell r="H102">
            <v>9.4700000000000006</v>
          </cell>
          <cell r="I102">
            <v>28.71</v>
          </cell>
          <cell r="J102">
            <v>229.52</v>
          </cell>
        </row>
        <row r="103">
          <cell r="D103" t="str">
            <v>гор.напиток</v>
          </cell>
          <cell r="E103" t="str">
            <v>Какао</v>
          </cell>
          <cell r="F103">
            <v>200</v>
          </cell>
          <cell r="G103">
            <v>5.17</v>
          </cell>
          <cell r="H103">
            <v>4.4800000000000004</v>
          </cell>
          <cell r="I103">
            <v>19.39</v>
          </cell>
          <cell r="J103">
            <v>138.56</v>
          </cell>
        </row>
        <row r="104">
          <cell r="D104" t="str">
            <v>хлеб черн.</v>
          </cell>
          <cell r="E104" t="str">
            <v>Хлеб ржано-пшеничный</v>
          </cell>
          <cell r="F104">
            <v>15</v>
          </cell>
          <cell r="G104">
            <v>0.84</v>
          </cell>
          <cell r="H104">
            <v>0.17</v>
          </cell>
          <cell r="I104">
            <v>7.41</v>
          </cell>
          <cell r="J104">
            <v>34.49</v>
          </cell>
        </row>
        <row r="105">
          <cell r="D105" t="str">
            <v>хлеб бел.</v>
          </cell>
          <cell r="E105" t="str">
            <v>Хлеб пшеничный</v>
          </cell>
          <cell r="F105">
            <v>30</v>
          </cell>
          <cell r="G105">
            <v>2.37</v>
          </cell>
          <cell r="H105">
            <v>0.3</v>
          </cell>
          <cell r="I105">
            <v>14.58</v>
          </cell>
          <cell r="J105">
            <v>70.5</v>
          </cell>
        </row>
        <row r="106">
          <cell r="D106" t="str">
            <v>фрукты</v>
          </cell>
          <cell r="E106" t="str">
            <v>Фрукты свежие</v>
          </cell>
          <cell r="F106">
            <v>140</v>
          </cell>
          <cell r="G106">
            <v>0.56000000000000005</v>
          </cell>
          <cell r="H106">
            <v>0.56000000000000005</v>
          </cell>
          <cell r="I106">
            <v>13.72</v>
          </cell>
          <cell r="J106">
            <v>62.16</v>
          </cell>
        </row>
        <row r="108">
          <cell r="D108" t="str">
            <v>итого</v>
          </cell>
          <cell r="F108">
            <v>575</v>
          </cell>
          <cell r="G108">
            <v>21.41</v>
          </cell>
          <cell r="H108">
            <v>19.580000000000002</v>
          </cell>
          <cell r="I108">
            <v>84.11</v>
          </cell>
          <cell r="J108">
            <v>598.2299999999999</v>
          </cell>
        </row>
        <row r="120">
          <cell r="D120" t="str">
            <v>кисломол.</v>
          </cell>
          <cell r="E120" t="str">
            <v>Сыр полутвердый (порциями)</v>
          </cell>
          <cell r="F120">
            <v>15</v>
          </cell>
          <cell r="G120">
            <v>3.48</v>
          </cell>
          <cell r="H120">
            <v>4.45</v>
          </cell>
          <cell r="I120">
            <v>0</v>
          </cell>
          <cell r="J120">
            <v>54</v>
          </cell>
        </row>
        <row r="121">
          <cell r="D121" t="str">
            <v>2 блюдо</v>
          </cell>
          <cell r="E121" t="str">
            <v>Гуляш</v>
          </cell>
          <cell r="F121">
            <v>100</v>
          </cell>
          <cell r="G121">
            <v>10.83</v>
          </cell>
          <cell r="H121">
            <v>11.97</v>
          </cell>
          <cell r="I121">
            <v>4.17</v>
          </cell>
          <cell r="J121">
            <v>167.71</v>
          </cell>
        </row>
        <row r="122">
          <cell r="D122" t="str">
            <v>гарнир</v>
          </cell>
          <cell r="E122" t="str">
            <v>Макаронные изделия отварные</v>
          </cell>
          <cell r="F122">
            <v>150</v>
          </cell>
          <cell r="G122">
            <v>5.51</v>
          </cell>
          <cell r="H122">
            <v>4.5199999999999996</v>
          </cell>
          <cell r="I122">
            <v>26.45</v>
          </cell>
          <cell r="J122">
            <v>168.45</v>
          </cell>
        </row>
        <row r="123">
          <cell r="D123" t="str">
            <v>гор.напиток</v>
          </cell>
          <cell r="E123" t="str">
            <v>Чай фруктовый с яблоками</v>
          </cell>
          <cell r="F123">
            <v>200</v>
          </cell>
          <cell r="G123">
            <v>0.24</v>
          </cell>
          <cell r="H123">
            <v>0.05</v>
          </cell>
          <cell r="I123">
            <v>10.45</v>
          </cell>
          <cell r="J123">
            <v>43.21</v>
          </cell>
        </row>
        <row r="124">
          <cell r="D124" t="str">
            <v>хлеб черн.</v>
          </cell>
          <cell r="E124" t="str">
            <v>Хлеб ржано-пшеничный</v>
          </cell>
          <cell r="F124">
            <v>15</v>
          </cell>
          <cell r="G124">
            <v>0.84</v>
          </cell>
          <cell r="H124">
            <v>0.17</v>
          </cell>
          <cell r="I124">
            <v>7.41</v>
          </cell>
          <cell r="J124">
            <v>34.49</v>
          </cell>
        </row>
        <row r="125">
          <cell r="D125" t="str">
            <v>хлеб бел.</v>
          </cell>
          <cell r="E125" t="str">
            <v>Хлеб пшеничный</v>
          </cell>
          <cell r="F125">
            <v>30</v>
          </cell>
          <cell r="G125">
            <v>2.37</v>
          </cell>
          <cell r="H125">
            <v>0.3</v>
          </cell>
          <cell r="I125">
            <v>14.58</v>
          </cell>
          <cell r="J125">
            <v>70.5</v>
          </cell>
        </row>
        <row r="127">
          <cell r="D127" t="str">
            <v>итого</v>
          </cell>
          <cell r="F127">
            <v>510</v>
          </cell>
          <cell r="G127">
            <v>23.27</v>
          </cell>
          <cell r="H127">
            <v>21.460000000000004</v>
          </cell>
          <cell r="I127">
            <v>63.059999999999988</v>
          </cell>
          <cell r="J127">
            <v>538.3599999999999</v>
          </cell>
        </row>
        <row r="139">
          <cell r="D139" t="str">
            <v>2 блюдо</v>
          </cell>
          <cell r="E139" t="str">
            <v>Котлеты рубленые из птицы</v>
          </cell>
          <cell r="F139">
            <v>90</v>
          </cell>
          <cell r="G139">
            <v>16.34</v>
          </cell>
          <cell r="H139">
            <v>10.76</v>
          </cell>
          <cell r="I139">
            <v>15.15</v>
          </cell>
          <cell r="J139">
            <v>222.76</v>
          </cell>
        </row>
        <row r="140">
          <cell r="D140" t="str">
            <v>гарнир</v>
          </cell>
          <cell r="E140" t="str">
            <v>Рис отварной с овощами</v>
          </cell>
          <cell r="F140">
            <v>180</v>
          </cell>
          <cell r="G140">
            <v>4.16</v>
          </cell>
          <cell r="H140">
            <v>5.95</v>
          </cell>
          <cell r="I140">
            <v>37.56</v>
          </cell>
          <cell r="J140">
            <v>220.46</v>
          </cell>
        </row>
        <row r="141">
          <cell r="D141" t="str">
            <v>гор.напиток</v>
          </cell>
          <cell r="E141" t="str">
            <v>Чай витаминный</v>
          </cell>
          <cell r="F141">
            <v>200</v>
          </cell>
          <cell r="G141">
            <v>0.37</v>
          </cell>
          <cell r="H141">
            <v>7.0000000000000007E-2</v>
          </cell>
          <cell r="I141">
            <v>11.69</v>
          </cell>
          <cell r="J141">
            <v>48.85</v>
          </cell>
        </row>
        <row r="142">
          <cell r="D142" t="str">
            <v>хлеб черн.</v>
          </cell>
          <cell r="E142" t="str">
            <v>Хлеб ржано-пшеничный</v>
          </cell>
          <cell r="F142">
            <v>15</v>
          </cell>
          <cell r="G142">
            <v>0.84</v>
          </cell>
          <cell r="H142">
            <v>0.17</v>
          </cell>
          <cell r="I142">
            <v>7.41</v>
          </cell>
          <cell r="J142">
            <v>34.49</v>
          </cell>
        </row>
        <row r="143">
          <cell r="D143" t="str">
            <v>хлеб бел.</v>
          </cell>
          <cell r="E143" t="str">
            <v>Хлеб пшеничный</v>
          </cell>
          <cell r="F143">
            <v>30</v>
          </cell>
          <cell r="G143">
            <v>2.37</v>
          </cell>
          <cell r="H143">
            <v>0.3</v>
          </cell>
          <cell r="I143">
            <v>14.58</v>
          </cell>
          <cell r="J143">
            <v>70.5</v>
          </cell>
        </row>
        <row r="146">
          <cell r="F146">
            <v>515</v>
          </cell>
          <cell r="G146">
            <v>24.080000000000002</v>
          </cell>
          <cell r="H146">
            <v>17.250000000000004</v>
          </cell>
          <cell r="I146">
            <v>86.39</v>
          </cell>
          <cell r="J146">
            <v>597.06000000000006</v>
          </cell>
        </row>
        <row r="158">
          <cell r="D158" t="str">
            <v>гор.блюдо</v>
          </cell>
          <cell r="E158" t="str">
            <v>Макароны отварные с сыром</v>
          </cell>
          <cell r="F158">
            <v>200</v>
          </cell>
          <cell r="G158">
            <v>10.53</v>
          </cell>
          <cell r="H158">
            <v>9.6</v>
          </cell>
          <cell r="I158">
            <v>38.130000000000003</v>
          </cell>
          <cell r="J158">
            <v>281.07</v>
          </cell>
        </row>
        <row r="159">
          <cell r="D159" t="str">
            <v>гор.напиток</v>
          </cell>
          <cell r="E159" t="str">
            <v>Чай с сахаром</v>
          </cell>
          <cell r="F159">
            <v>200</v>
          </cell>
          <cell r="G159">
            <v>0.2</v>
          </cell>
          <cell r="H159">
            <v>0</v>
          </cell>
          <cell r="I159">
            <v>6.43</v>
          </cell>
          <cell r="J159">
            <v>26.52</v>
          </cell>
        </row>
        <row r="160">
          <cell r="D160" t="str">
            <v>хлеб черн.</v>
          </cell>
          <cell r="E160" t="str">
            <v>Хлеб ржано-пшеничный</v>
          </cell>
          <cell r="F160">
            <v>15</v>
          </cell>
          <cell r="G160">
            <v>0.84</v>
          </cell>
          <cell r="H160">
            <v>0.17</v>
          </cell>
          <cell r="I160">
            <v>7.41</v>
          </cell>
          <cell r="J160">
            <v>34.49</v>
          </cell>
        </row>
        <row r="161">
          <cell r="D161" t="str">
            <v>хлеб бел.</v>
          </cell>
          <cell r="E161" t="str">
            <v>Хлеб пшеничный</v>
          </cell>
          <cell r="F161">
            <v>30</v>
          </cell>
          <cell r="G161">
            <v>2.37</v>
          </cell>
          <cell r="H161">
            <v>0.3</v>
          </cell>
          <cell r="I161">
            <v>14.58</v>
          </cell>
          <cell r="J161">
            <v>70.5</v>
          </cell>
        </row>
        <row r="162">
          <cell r="D162" t="str">
            <v>фрукты</v>
          </cell>
          <cell r="E162" t="str">
            <v>Фрукты свежие</v>
          </cell>
          <cell r="F162">
            <v>200</v>
          </cell>
          <cell r="G162">
            <v>0.8</v>
          </cell>
          <cell r="H162">
            <v>0.8</v>
          </cell>
          <cell r="I162">
            <v>19.600000000000001</v>
          </cell>
          <cell r="J162">
            <v>88.8</v>
          </cell>
        </row>
        <row r="177">
          <cell r="D177" t="str">
            <v>2 блюдо</v>
          </cell>
          <cell r="E177" t="str">
            <v>Птица отварная с соусом</v>
          </cell>
          <cell r="F177">
            <v>130</v>
          </cell>
          <cell r="G177">
            <v>21.45</v>
          </cell>
          <cell r="H177">
            <v>14.86</v>
          </cell>
          <cell r="I177">
            <v>2.41</v>
          </cell>
          <cell r="J177">
            <v>229.17</v>
          </cell>
        </row>
        <row r="178">
          <cell r="D178" t="str">
            <v>гарнир</v>
          </cell>
          <cell r="E178" t="str">
            <v>Картофельное пюре</v>
          </cell>
          <cell r="F178">
            <v>150</v>
          </cell>
          <cell r="G178">
            <v>3.07</v>
          </cell>
          <cell r="H178">
            <v>4.8</v>
          </cell>
          <cell r="I178">
            <v>20.440000000000001</v>
          </cell>
          <cell r="J178">
            <v>137.22999999999999</v>
          </cell>
        </row>
        <row r="179">
          <cell r="D179" t="str">
            <v>гор.напиток</v>
          </cell>
          <cell r="E179" t="str">
            <v>Чай с лимоном и сахаром</v>
          </cell>
          <cell r="F179">
            <v>200</v>
          </cell>
          <cell r="G179">
            <v>0.26</v>
          </cell>
          <cell r="H179">
            <v>0.01</v>
          </cell>
          <cell r="I179">
            <v>6.64</v>
          </cell>
          <cell r="J179">
            <v>27.66</v>
          </cell>
        </row>
        <row r="180">
          <cell r="D180" t="str">
            <v>хлеб черн.</v>
          </cell>
          <cell r="E180" t="str">
            <v>Хлеб ржано-пшеничный</v>
          </cell>
          <cell r="F180">
            <v>20</v>
          </cell>
          <cell r="G180">
            <v>1.1200000000000001</v>
          </cell>
          <cell r="H180">
            <v>0.22</v>
          </cell>
          <cell r="I180">
            <v>9.8800000000000008</v>
          </cell>
          <cell r="J180">
            <v>45.98</v>
          </cell>
        </row>
        <row r="181">
          <cell r="D181" t="str">
            <v>хлеб бел.</v>
          </cell>
          <cell r="E181" t="str">
            <v>Хлеб пшеничный</v>
          </cell>
          <cell r="F181">
            <v>30</v>
          </cell>
          <cell r="G181">
            <v>2.37</v>
          </cell>
          <cell r="H181">
            <v>0.3</v>
          </cell>
          <cell r="I181">
            <v>14.58</v>
          </cell>
          <cell r="J181">
            <v>70.5</v>
          </cell>
        </row>
        <row r="184">
          <cell r="D184" t="str">
            <v>итого</v>
          </cell>
          <cell r="F184">
            <v>530</v>
          </cell>
          <cell r="G184">
            <v>28.270000000000003</v>
          </cell>
          <cell r="H184">
            <v>20.190000000000001</v>
          </cell>
          <cell r="I184">
            <v>53.95</v>
          </cell>
          <cell r="J184">
            <v>510.54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M31" sqref="M3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98" t="s">
        <v>35</v>
      </c>
      <c r="D1" s="99"/>
      <c r="E1" s="99"/>
      <c r="F1" s="12" t="s">
        <v>16</v>
      </c>
      <c r="G1" s="2" t="s">
        <v>17</v>
      </c>
      <c r="H1" s="100" t="s">
        <v>36</v>
      </c>
      <c r="I1" s="100"/>
      <c r="J1" s="100"/>
      <c r="K1" s="100"/>
    </row>
    <row r="2" spans="1:12" ht="17.399999999999999" x14ac:dyDescent="0.25">
      <c r="A2" s="35" t="s">
        <v>6</v>
      </c>
      <c r="C2" s="2"/>
      <c r="G2" s="2" t="s">
        <v>18</v>
      </c>
      <c r="H2" s="100" t="s">
        <v>37</v>
      </c>
      <c r="I2" s="100"/>
      <c r="J2" s="100"/>
      <c r="K2" s="10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32</v>
      </c>
      <c r="I4" s="47" t="s">
        <v>33</v>
      </c>
      <c r="J4" s="47" t="s">
        <v>34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31</v>
      </c>
    </row>
    <row r="6" spans="1:12" ht="14.4" x14ac:dyDescent="0.3">
      <c r="A6" s="20">
        <v>1</v>
      </c>
      <c r="B6" s="21">
        <v>1</v>
      </c>
      <c r="C6" s="22" t="s">
        <v>20</v>
      </c>
      <c r="D6" s="55" t="str">
        <f>'[1]Понедельник - 1 (возраст 7 - 11'!B4</f>
        <v>кисломол.</v>
      </c>
      <c r="E6" s="60" t="str">
        <f>'[1]Понедельник - 1 (возраст 7 - 11'!D4</f>
        <v>Сыр полутвердый (порциями)</v>
      </c>
      <c r="F6" s="61" t="str">
        <f>'[1]Понедельник - 1 (возраст 7 - 11'!E4</f>
        <v>10</v>
      </c>
      <c r="G6" s="63">
        <f>'[1]Понедельник - 1 (возраст 7 - 11'!H4</f>
        <v>2.3199999999999998</v>
      </c>
      <c r="H6" s="63">
        <f>'[1]Понедельник - 1 (возраст 7 - 11'!I4</f>
        <v>2.97</v>
      </c>
      <c r="I6" s="63">
        <f>'[1]Понедельник - 1 (возраст 7 - 11'!J4</f>
        <v>0</v>
      </c>
      <c r="J6" s="63">
        <f>'[1]Понедельник - 1 (возраст 7 - 11'!G4</f>
        <v>36</v>
      </c>
      <c r="K6" s="41"/>
      <c r="L6" s="52">
        <v>5.35</v>
      </c>
    </row>
    <row r="7" spans="1:12" ht="14.4" x14ac:dyDescent="0.3">
      <c r="A7" s="23"/>
      <c r="B7" s="15"/>
      <c r="C7" s="11"/>
      <c r="D7" s="56" t="str">
        <f>'[1]Понедельник - 1 (возраст 7 - 11'!B5</f>
        <v>2 блюдо</v>
      </c>
      <c r="E7" s="59" t="str">
        <f>'[1]Понедельник - 1 (возраст 7 - 11'!D5</f>
        <v>Гуляш</v>
      </c>
      <c r="F7" s="62" t="str">
        <f>'[1]Понедельник - 1 (возраст 7 - 11'!E5</f>
        <v>100</v>
      </c>
      <c r="G7" s="64">
        <f>'[1]Понедельник - 1 (возраст 7 - 11'!H5</f>
        <v>10.83</v>
      </c>
      <c r="H7" s="64">
        <f>'[1]Понедельник - 1 (возраст 7 - 11'!I5</f>
        <v>11.97</v>
      </c>
      <c r="I7" s="64">
        <f>'[1]Понедельник - 1 (возраст 7 - 11'!J5</f>
        <v>4.17</v>
      </c>
      <c r="J7" s="64">
        <f>'[1]Понедельник - 1 (возраст 7 - 11'!G5</f>
        <v>167.71</v>
      </c>
      <c r="K7" s="44"/>
      <c r="L7" s="53">
        <v>26.28</v>
      </c>
    </row>
    <row r="8" spans="1:12" ht="14.4" x14ac:dyDescent="0.3">
      <c r="A8" s="23"/>
      <c r="B8" s="15"/>
      <c r="C8" s="11"/>
      <c r="D8" s="57" t="str">
        <f>'[1]Понедельник - 1 (возраст 7 - 11'!B6</f>
        <v>гарнир</v>
      </c>
      <c r="E8" s="59" t="str">
        <f>'[1]Понедельник - 1 (возраст 7 - 11'!D6</f>
        <v>Макаронные изделия отварные</v>
      </c>
      <c r="F8" s="62" t="str">
        <f>'[1]Понедельник - 1 (возраст 7 - 11'!E6</f>
        <v>150</v>
      </c>
      <c r="G8" s="64">
        <f>'[1]Понедельник - 1 (возраст 7 - 11'!H6</f>
        <v>5.51</v>
      </c>
      <c r="H8" s="64">
        <f>'[1]Понедельник - 1 (возраст 7 - 11'!I6</f>
        <v>4.5199999999999996</v>
      </c>
      <c r="I8" s="64">
        <f>'[1]Понедельник - 1 (возраст 7 - 11'!J6</f>
        <v>26.45</v>
      </c>
      <c r="J8" s="64">
        <f>'[1]Понедельник - 1 (возраст 7 - 11'!G6</f>
        <v>168.45</v>
      </c>
      <c r="K8" s="44"/>
      <c r="L8" s="53">
        <v>18</v>
      </c>
    </row>
    <row r="9" spans="1:12" ht="14.4" x14ac:dyDescent="0.3">
      <c r="A9" s="23"/>
      <c r="B9" s="15"/>
      <c r="C9" s="11"/>
      <c r="D9" s="57" t="str">
        <f>'[1]Понедельник - 1 (возраст 7 - 11'!B7</f>
        <v>гор.напиток</v>
      </c>
      <c r="E9" s="59" t="str">
        <f>'[1]Понедельник - 1 (возраст 7 - 11'!D7</f>
        <v>Чай фруктовый с яблоками</v>
      </c>
      <c r="F9" s="62" t="str">
        <f>'[1]Понедельник - 1 (возраст 7 - 11'!E7</f>
        <v>200</v>
      </c>
      <c r="G9" s="64">
        <f>'[1]Понедельник - 1 (возраст 7 - 11'!H7</f>
        <v>0.24</v>
      </c>
      <c r="H9" s="64">
        <f>'[1]Понедельник - 1 (возраст 7 - 11'!I7</f>
        <v>0.05</v>
      </c>
      <c r="I9" s="64">
        <f>'[1]Понедельник - 1 (возраст 7 - 11'!J7</f>
        <v>10.45</v>
      </c>
      <c r="J9" s="64">
        <f>'[1]Понедельник - 1 (возраст 7 - 11'!G7</f>
        <v>43.21</v>
      </c>
      <c r="K9" s="44"/>
      <c r="L9" s="54">
        <v>15</v>
      </c>
    </row>
    <row r="10" spans="1:12" ht="14.4" x14ac:dyDescent="0.3">
      <c r="A10" s="23"/>
      <c r="B10" s="15"/>
      <c r="C10" s="11"/>
      <c r="D10" s="58" t="str">
        <f>'[1]Понедельник - 1 (возраст 7 - 11'!B8</f>
        <v>хлеб черн.</v>
      </c>
      <c r="E10" s="59" t="str">
        <f>'[1]Понедельник - 1 (возраст 7 - 11'!D8</f>
        <v>Хлеб ржано-пшеничный</v>
      </c>
      <c r="F10" s="62" t="str">
        <f>'[1]Понедельник - 1 (возраст 7 - 11'!E8</f>
        <v>15</v>
      </c>
      <c r="G10" s="64">
        <f>'[1]Понедельник - 1 (возраст 7 - 11'!H8</f>
        <v>0.84</v>
      </c>
      <c r="H10" s="64">
        <f>'[1]Понедельник - 1 (возраст 7 - 11'!I8</f>
        <v>0.17</v>
      </c>
      <c r="I10" s="64">
        <f>'[1]Понедельник - 1 (возраст 7 - 11'!J8</f>
        <v>7.41</v>
      </c>
      <c r="J10" s="64">
        <f>'[1]Понедельник - 1 (возраст 7 - 11'!G8</f>
        <v>34.49</v>
      </c>
      <c r="K10" s="44"/>
      <c r="L10" s="43">
        <v>2.5</v>
      </c>
    </row>
    <row r="11" spans="1:12" ht="14.4" x14ac:dyDescent="0.3">
      <c r="A11" s="23"/>
      <c r="B11" s="15"/>
      <c r="C11" s="11"/>
      <c r="D11" s="57" t="str">
        <f>'[1]Понедельник - 1 (возраст 7 - 11'!B9</f>
        <v>хлеб бел.</v>
      </c>
      <c r="E11" s="42" t="str">
        <f>'[1]Понедельник - 1 (возраст 7 - 11'!D9</f>
        <v>Хлеб пшеничный</v>
      </c>
      <c r="F11" s="62" t="str">
        <f>'[1]Понедельник - 1 (возраст 7 - 11'!E9</f>
        <v>30</v>
      </c>
      <c r="G11" s="64">
        <f>'[1]Понедельник - 1 (возраст 7 - 11'!H9</f>
        <v>2.37</v>
      </c>
      <c r="H11" s="64">
        <f>'[1]Понедельник - 1 (возраст 7 - 11'!I9</f>
        <v>0.3</v>
      </c>
      <c r="I11" s="64">
        <f>'[1]Понедельник - 1 (возраст 7 - 11'!J9</f>
        <v>14.58</v>
      </c>
      <c r="J11" s="64">
        <f>'[1]Понедельник - 1 (возраст 7 - 11'!G9</f>
        <v>70.5</v>
      </c>
      <c r="K11" s="44"/>
      <c r="L11" s="53">
        <v>5</v>
      </c>
    </row>
    <row r="12" spans="1:12" ht="14.4" x14ac:dyDescent="0.3">
      <c r="A12" s="23"/>
      <c r="B12" s="15"/>
      <c r="C12" s="11"/>
      <c r="D12" s="6"/>
      <c r="E12" s="42"/>
      <c r="F12" s="62"/>
      <c r="G12" s="64"/>
      <c r="H12" s="64"/>
      <c r="I12" s="64"/>
      <c r="J12" s="64"/>
      <c r="K12" s="44"/>
      <c r="L12" s="43"/>
    </row>
    <row r="13" spans="1:12" ht="15" thickBot="1" x14ac:dyDescent="0.35">
      <c r="A13" s="24"/>
      <c r="B13" s="17"/>
      <c r="C13" s="8"/>
      <c r="D13" s="76" t="s">
        <v>29</v>
      </c>
      <c r="E13" s="77"/>
      <c r="F13" s="78" t="str">
        <f>'[1]Понедельник - 1 (возраст 7 - 11'!E11</f>
        <v>505</v>
      </c>
      <c r="G13" s="79">
        <f>'[1]Понедельник - 1 (возраст 7 - 11'!H11</f>
        <v>22.11</v>
      </c>
      <c r="H13" s="79">
        <f>'[1]Понедельник - 1 (возраст 7 - 11'!I11</f>
        <v>19.97</v>
      </c>
      <c r="I13" s="79">
        <f>'[1]Понедельник - 1 (возраст 7 - 11'!J11</f>
        <v>63.05</v>
      </c>
      <c r="J13" s="79">
        <f>'[1]Понедельник - 1 (возраст 7 - 11'!G11</f>
        <v>520.36</v>
      </c>
      <c r="K13" s="92"/>
      <c r="L13" s="93">
        <v>72.13</v>
      </c>
    </row>
    <row r="14" spans="1:12" ht="15" thickBot="1" x14ac:dyDescent="0.35">
      <c r="A14" s="26">
        <f>A6</f>
        <v>1</v>
      </c>
      <c r="B14" s="13">
        <f>B6</f>
        <v>1</v>
      </c>
      <c r="C14" s="10" t="s">
        <v>21</v>
      </c>
      <c r="D14" s="57" t="s">
        <v>22</v>
      </c>
      <c r="E14" s="39"/>
      <c r="F14" s="40"/>
      <c r="G14" s="40"/>
      <c r="H14" s="40"/>
      <c r="I14" s="40"/>
      <c r="J14" s="40"/>
      <c r="K14" s="41"/>
      <c r="L14" s="54"/>
    </row>
    <row r="15" spans="1:12" ht="14.4" x14ac:dyDescent="0.3">
      <c r="A15" s="23"/>
      <c r="B15" s="15"/>
      <c r="C15" s="11"/>
      <c r="D15" s="57" t="s">
        <v>23</v>
      </c>
      <c r="E15" s="42"/>
      <c r="F15" s="43"/>
      <c r="G15" s="43"/>
      <c r="H15" s="43"/>
      <c r="I15" s="43"/>
      <c r="J15" s="43"/>
      <c r="K15" s="44"/>
      <c r="L15" s="72"/>
    </row>
    <row r="16" spans="1:12" ht="14.4" x14ac:dyDescent="0.3">
      <c r="A16" s="23"/>
      <c r="B16" s="15"/>
      <c r="C16" s="11"/>
      <c r="D16" s="57" t="s">
        <v>24</v>
      </c>
      <c r="E16" s="42"/>
      <c r="F16" s="43"/>
      <c r="G16" s="43"/>
      <c r="H16" s="43"/>
      <c r="I16" s="43"/>
      <c r="J16" s="43"/>
      <c r="K16" s="44"/>
      <c r="L16" s="54"/>
    </row>
    <row r="17" spans="1:12" ht="14.4" x14ac:dyDescent="0.3">
      <c r="A17" s="23"/>
      <c r="B17" s="15"/>
      <c r="C17" s="11"/>
      <c r="D17" s="57" t="s">
        <v>25</v>
      </c>
      <c r="E17" s="65"/>
      <c r="F17" s="66"/>
      <c r="G17" s="66"/>
      <c r="H17" s="66"/>
      <c r="I17" s="66"/>
      <c r="J17" s="66"/>
      <c r="K17" s="67"/>
      <c r="L17" s="73"/>
    </row>
    <row r="18" spans="1:12" ht="14.4" x14ac:dyDescent="0.3">
      <c r="A18" s="23"/>
      <c r="B18" s="15"/>
      <c r="C18" s="11"/>
      <c r="D18" s="57" t="s">
        <v>26</v>
      </c>
      <c r="E18" s="74"/>
      <c r="F18" s="75"/>
      <c r="G18" s="75"/>
      <c r="H18" s="75"/>
      <c r="I18" s="75"/>
      <c r="J18" s="75"/>
      <c r="K18" s="75"/>
      <c r="L18" s="75"/>
    </row>
    <row r="19" spans="1:12" ht="14.4" x14ac:dyDescent="0.3">
      <c r="A19" s="23"/>
      <c r="B19" s="15"/>
      <c r="C19" s="11"/>
      <c r="D19" s="57" t="s">
        <v>27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57" t="s">
        <v>28</v>
      </c>
      <c r="E20" s="42"/>
      <c r="F20" s="43"/>
      <c r="G20" s="43"/>
      <c r="H20" s="43"/>
      <c r="I20" s="43"/>
      <c r="J20" s="43"/>
      <c r="K20" s="44"/>
      <c r="L20" s="54"/>
    </row>
    <row r="21" spans="1:12" ht="14.4" x14ac:dyDescent="0.3">
      <c r="A21" s="23"/>
      <c r="B21" s="15"/>
      <c r="C21" s="11"/>
      <c r="D21" s="6"/>
      <c r="E21" s="69"/>
      <c r="F21" s="71"/>
      <c r="G21" s="71"/>
      <c r="H21" s="71"/>
      <c r="I21" s="71"/>
      <c r="J21" s="71"/>
      <c r="K21" s="70"/>
      <c r="L21" s="71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68" t="s">
        <v>29</v>
      </c>
      <c r="E23" s="69"/>
      <c r="F23" s="71"/>
      <c r="G23" s="71"/>
      <c r="H23" s="71"/>
      <c r="I23" s="71"/>
      <c r="J23" s="71"/>
      <c r="K23" s="70"/>
      <c r="L23" s="71"/>
    </row>
    <row r="24" spans="1:12" ht="15" thickBot="1" x14ac:dyDescent="0.3">
      <c r="A24" s="29">
        <f>A6</f>
        <v>1</v>
      </c>
      <c r="B24" s="30">
        <f>B6</f>
        <v>1</v>
      </c>
      <c r="C24" s="101" t="s">
        <v>4</v>
      </c>
      <c r="D24" s="102"/>
      <c r="E24" s="31"/>
      <c r="F24" s="32"/>
      <c r="G24" s="32"/>
      <c r="H24" s="32"/>
      <c r="I24" s="32"/>
      <c r="J24" s="32"/>
      <c r="K24" s="32"/>
      <c r="L24" s="32"/>
    </row>
    <row r="25" spans="1:12" ht="14.4" x14ac:dyDescent="0.3">
      <c r="A25" s="14">
        <v>1</v>
      </c>
      <c r="B25" s="15">
        <v>2</v>
      </c>
      <c r="C25" s="22" t="s">
        <v>20</v>
      </c>
      <c r="D25" s="5" t="str">
        <f>[2]Лист1!D25</f>
        <v>булочное</v>
      </c>
      <c r="E25" s="39" t="str">
        <f>[2]Лист1!E25</f>
        <v>Бутерброд с повидлом</v>
      </c>
      <c r="F25" s="51">
        <f>[2]Лист1!F25</f>
        <v>50</v>
      </c>
      <c r="G25" s="40">
        <f>[2]Лист1!G25</f>
        <v>2.4500000000000002</v>
      </c>
      <c r="H25" s="40">
        <f>[2]Лист1!H25</f>
        <v>0.3</v>
      </c>
      <c r="I25" s="40">
        <f>[2]Лист1!I25</f>
        <v>27.58</v>
      </c>
      <c r="J25" s="40">
        <f>[2]Лист1!J25</f>
        <v>122.82</v>
      </c>
      <c r="K25" s="41"/>
      <c r="L25" s="72">
        <v>12.48</v>
      </c>
    </row>
    <row r="26" spans="1:12" ht="14.4" x14ac:dyDescent="0.3">
      <c r="A26" s="14"/>
      <c r="B26" s="15"/>
      <c r="C26" s="11"/>
      <c r="D26" s="6" t="str">
        <f>[2]Лист1!D26</f>
        <v>2 блюдо</v>
      </c>
      <c r="E26" s="42" t="str">
        <f>[2]Лист1!E26</f>
        <v>Рыба, тушенная в томате с овощами</v>
      </c>
      <c r="F26" s="43">
        <f>[2]Лист1!F26</f>
        <v>150</v>
      </c>
      <c r="G26" s="43">
        <f>[2]Лист1!G26</f>
        <v>14.63</v>
      </c>
      <c r="H26" s="43">
        <f>[2]Лист1!H26</f>
        <v>7.43</v>
      </c>
      <c r="I26" s="43">
        <f>[2]Лист1!I26</f>
        <v>5.7</v>
      </c>
      <c r="J26" s="43">
        <f>[2]Лист1!J26</f>
        <v>148.13</v>
      </c>
      <c r="K26" s="44"/>
      <c r="L26" s="54">
        <v>30.2</v>
      </c>
    </row>
    <row r="27" spans="1:12" ht="14.4" x14ac:dyDescent="0.3">
      <c r="A27" s="14"/>
      <c r="B27" s="15"/>
      <c r="C27" s="11"/>
      <c r="D27" s="7" t="str">
        <f>[2]Лист1!D27</f>
        <v>гарнир</v>
      </c>
      <c r="E27" s="42" t="str">
        <f>[2]Лист1!E27</f>
        <v>Рис отварной</v>
      </c>
      <c r="F27" s="43">
        <f>[2]Лист1!F27</f>
        <v>150</v>
      </c>
      <c r="G27" s="43">
        <f>[2]Лист1!G27</f>
        <v>3.65</v>
      </c>
      <c r="H27" s="43">
        <f>[2]Лист1!H27</f>
        <v>5.37</v>
      </c>
      <c r="I27" s="43">
        <f>[2]Лист1!I27</f>
        <v>36.68</v>
      </c>
      <c r="J27" s="43">
        <f>[2]Лист1!J27</f>
        <v>209.7</v>
      </c>
      <c r="K27" s="44"/>
      <c r="L27" s="54">
        <v>12.45</v>
      </c>
    </row>
    <row r="28" spans="1:12" ht="14.4" x14ac:dyDescent="0.3">
      <c r="A28" s="14"/>
      <c r="B28" s="15"/>
      <c r="C28" s="11"/>
      <c r="D28" s="7" t="str">
        <f>[2]Лист1!D28</f>
        <v>гор.напиток</v>
      </c>
      <c r="E28" s="42" t="str">
        <f>[2]Лист1!E28</f>
        <v>Чай с лимоном и сахаром</v>
      </c>
      <c r="F28" s="43">
        <f>[2]Лист1!F28</f>
        <v>200</v>
      </c>
      <c r="G28" s="43">
        <f>[2]Лист1!G28</f>
        <v>0.26</v>
      </c>
      <c r="H28" s="43">
        <f>[2]Лист1!H28</f>
        <v>0.01</v>
      </c>
      <c r="I28" s="43">
        <f>[2]Лист1!I28</f>
        <v>6.64</v>
      </c>
      <c r="J28" s="43">
        <f>[2]Лист1!J28</f>
        <v>27.66</v>
      </c>
      <c r="K28" s="44"/>
      <c r="L28" s="54">
        <v>14</v>
      </c>
    </row>
    <row r="29" spans="1:12" ht="14.4" x14ac:dyDescent="0.3">
      <c r="A29" s="14"/>
      <c r="B29" s="15"/>
      <c r="C29" s="11"/>
      <c r="D29" s="1" t="str">
        <f>[2]Лист1!D29</f>
        <v>хлеб черн.</v>
      </c>
      <c r="E29" s="42" t="str">
        <f>[2]Лист1!E29</f>
        <v>Хлеб ржано-пшеничный</v>
      </c>
      <c r="F29" s="43">
        <f>[2]Лист1!F29</f>
        <v>20</v>
      </c>
      <c r="G29" s="43">
        <f>[2]Лист1!G29</f>
        <v>1.1200000000000001</v>
      </c>
      <c r="H29" s="43">
        <f>[2]Лист1!H29</f>
        <v>0.22</v>
      </c>
      <c r="I29" s="43">
        <f>[2]Лист1!I29</f>
        <v>9.8800000000000008</v>
      </c>
      <c r="J29" s="43">
        <f>[2]Лист1!J29</f>
        <v>45.98</v>
      </c>
      <c r="K29" s="44"/>
      <c r="L29" s="43">
        <v>3</v>
      </c>
    </row>
    <row r="30" spans="1:12" ht="14.4" x14ac:dyDescent="0.3">
      <c r="A30" s="14"/>
      <c r="B30" s="15"/>
      <c r="C30" s="11"/>
      <c r="D30" s="7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29</v>
      </c>
      <c r="E32" s="9"/>
      <c r="F32" s="19">
        <f>[2]Лист1!F32</f>
        <v>570</v>
      </c>
      <c r="G32" s="19">
        <f>[2]Лист1!G32</f>
        <v>22.110000000000003</v>
      </c>
      <c r="H32" s="19">
        <f>[2]Лист1!H32</f>
        <v>13.33</v>
      </c>
      <c r="I32" s="19">
        <f>[2]Лист1!I32</f>
        <v>86.48</v>
      </c>
      <c r="J32" s="19">
        <f>[2]Лист1!J32</f>
        <v>554.29</v>
      </c>
      <c r="K32" s="25"/>
      <c r="L32" s="19">
        <v>72.13</v>
      </c>
    </row>
    <row r="33" spans="1:12" ht="14.4" x14ac:dyDescent="0.3">
      <c r="A33" s="13">
        <f>A25</f>
        <v>1</v>
      </c>
      <c r="B33" s="13">
        <f>B25</f>
        <v>2</v>
      </c>
      <c r="C33" s="10" t="s">
        <v>21</v>
      </c>
      <c r="D33" s="7" t="s">
        <v>22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23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24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25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26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27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28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29</v>
      </c>
      <c r="E42" s="9"/>
      <c r="F42" s="19"/>
      <c r="G42" s="19"/>
      <c r="H42" s="19"/>
      <c r="I42" s="19"/>
      <c r="J42" s="19"/>
      <c r="K42" s="25"/>
      <c r="L42" s="19"/>
    </row>
    <row r="43" spans="1:12" ht="15.75" customHeight="1" thickBot="1" x14ac:dyDescent="0.3">
      <c r="A43" s="33">
        <f>A25</f>
        <v>1</v>
      </c>
      <c r="B43" s="33">
        <f>B25</f>
        <v>2</v>
      </c>
      <c r="C43" s="101" t="s">
        <v>4</v>
      </c>
      <c r="D43" s="102"/>
      <c r="E43" s="31"/>
      <c r="F43" s="32"/>
      <c r="G43" s="32"/>
      <c r="H43" s="32"/>
      <c r="I43" s="32"/>
      <c r="J43" s="32"/>
      <c r="K43" s="32"/>
      <c r="L43" s="32"/>
    </row>
    <row r="44" spans="1:12" ht="14.4" x14ac:dyDescent="0.3">
      <c r="A44" s="20">
        <v>1</v>
      </c>
      <c r="B44" s="21">
        <v>3</v>
      </c>
      <c r="C44" s="22" t="s">
        <v>20</v>
      </c>
      <c r="D44" s="5"/>
      <c r="E44" s="39" t="str">
        <f>[2]Лист1!E44</f>
        <v>Яйца вареные</v>
      </c>
      <c r="F44" s="40">
        <f>[2]Лист1!F44</f>
        <v>40</v>
      </c>
      <c r="G44" s="40">
        <f>[2]Лист1!G44</f>
        <v>5.0999999999999996</v>
      </c>
      <c r="H44" s="40">
        <f>[2]Лист1!H44</f>
        <v>4.5999999999999996</v>
      </c>
      <c r="I44" s="40">
        <f>[2]Лист1!I44</f>
        <v>0.3</v>
      </c>
      <c r="J44" s="40">
        <f>[2]Лист1!J44</f>
        <v>63</v>
      </c>
      <c r="K44" s="41"/>
      <c r="L44" s="52">
        <v>9.5</v>
      </c>
    </row>
    <row r="45" spans="1:12" ht="14.4" x14ac:dyDescent="0.3">
      <c r="A45" s="23"/>
      <c r="B45" s="15"/>
      <c r="C45" s="11"/>
      <c r="D45" s="6" t="str">
        <f>[2]Лист1!D45</f>
        <v>гор.блюдо</v>
      </c>
      <c r="E45" s="42" t="str">
        <f>[2]Лист1!E45</f>
        <v>Каша молочная "Дружба"</v>
      </c>
      <c r="F45" s="43">
        <f>[2]Лист1!F45</f>
        <v>200</v>
      </c>
      <c r="G45" s="43">
        <f>[2]Лист1!G45</f>
        <v>7.54</v>
      </c>
      <c r="H45" s="43">
        <f>[2]Лист1!H45</f>
        <v>12.07</v>
      </c>
      <c r="I45" s="43">
        <f>[2]Лист1!I45</f>
        <v>25.87</v>
      </c>
      <c r="J45" s="43">
        <f>[2]Лист1!J45</f>
        <v>242.27</v>
      </c>
      <c r="K45" s="44"/>
      <c r="L45" s="53">
        <v>37.130000000000003</v>
      </c>
    </row>
    <row r="46" spans="1:12" ht="14.4" x14ac:dyDescent="0.3">
      <c r="A46" s="23"/>
      <c r="B46" s="15"/>
      <c r="C46" s="11"/>
      <c r="D46" s="7" t="str">
        <f>[2]Лист1!D46</f>
        <v>гор.напиток</v>
      </c>
      <c r="E46" s="42" t="str">
        <f>[2]Лист1!E46</f>
        <v>Кофейный напиток</v>
      </c>
      <c r="F46" s="43">
        <f>[2]Лист1!F46</f>
        <v>200</v>
      </c>
      <c r="G46" s="43">
        <f>[2]Лист1!G46</f>
        <v>5.33</v>
      </c>
      <c r="H46" s="43">
        <f>[2]Лист1!H46</f>
        <v>4.5199999999999996</v>
      </c>
      <c r="I46" s="43">
        <f>[2]Лист1!I46</f>
        <v>19.350000000000001</v>
      </c>
      <c r="J46" s="43">
        <f>[2]Лист1!J46</f>
        <v>139.37</v>
      </c>
      <c r="K46" s="44"/>
      <c r="L46" s="53">
        <v>16.5</v>
      </c>
    </row>
    <row r="47" spans="1:12" ht="14.4" x14ac:dyDescent="0.3">
      <c r="A47" s="23"/>
      <c r="B47" s="15"/>
      <c r="C47" s="11"/>
      <c r="D47" s="7" t="str">
        <f>[2]Лист1!D47</f>
        <v>хлеб черн.</v>
      </c>
      <c r="E47" s="42" t="str">
        <f>[2]Лист1!E47</f>
        <v>Хлеб ржано-пшеничный</v>
      </c>
      <c r="F47" s="43">
        <f>[2]Лист1!F47</f>
        <v>20</v>
      </c>
      <c r="G47" s="43">
        <f>[2]Лист1!G47</f>
        <v>1.1200000000000001</v>
      </c>
      <c r="H47" s="43">
        <f>[2]Лист1!H47</f>
        <v>0.22</v>
      </c>
      <c r="I47" s="43">
        <f>[2]Лист1!I47</f>
        <v>9.8800000000000008</v>
      </c>
      <c r="J47" s="43">
        <f>[2]Лист1!J47</f>
        <v>45.98</v>
      </c>
      <c r="K47" s="44"/>
      <c r="L47" s="53">
        <v>3</v>
      </c>
    </row>
    <row r="48" spans="1:12" ht="14.4" x14ac:dyDescent="0.3">
      <c r="A48" s="23"/>
      <c r="B48" s="15"/>
      <c r="C48" s="11"/>
      <c r="D48" s="7" t="str">
        <f>[2]Лист1!D48</f>
        <v>хлеб бел.</v>
      </c>
      <c r="E48" s="42" t="str">
        <f>[2]Лист1!E48</f>
        <v>Хлеб пшеничный</v>
      </c>
      <c r="F48" s="43">
        <f>[2]Лист1!F48</f>
        <v>40</v>
      </c>
      <c r="G48" s="43">
        <f>[2]Лист1!G48</f>
        <v>3.16</v>
      </c>
      <c r="H48" s="43">
        <f>[2]Лист1!H48</f>
        <v>0.4</v>
      </c>
      <c r="I48" s="43">
        <f>[2]Лист1!I48</f>
        <v>19.440000000000001</v>
      </c>
      <c r="J48" s="43">
        <f>[2]Лист1!J48</f>
        <v>94</v>
      </c>
      <c r="K48" s="44"/>
      <c r="L48" s="43">
        <v>6</v>
      </c>
    </row>
    <row r="49" spans="1:12" ht="14.4" x14ac:dyDescent="0.3">
      <c r="A49" s="23"/>
      <c r="B49" s="15"/>
      <c r="C49" s="11"/>
      <c r="D49" s="6"/>
      <c r="E49" s="85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29</v>
      </c>
      <c r="E51" s="9"/>
      <c r="F51" s="19">
        <f>[2]Лист1!F51</f>
        <v>500</v>
      </c>
      <c r="G51" s="19">
        <f>[2]Лист1!G51</f>
        <v>22.25</v>
      </c>
      <c r="H51" s="19">
        <f>[2]Лист1!H51</f>
        <v>21.81</v>
      </c>
      <c r="I51" s="19">
        <f>[2]Лист1!I51</f>
        <v>74.84</v>
      </c>
      <c r="J51" s="19">
        <f>[2]Лист1!J51</f>
        <v>584.62</v>
      </c>
      <c r="K51" s="25"/>
      <c r="L51" s="19">
        <v>72.13</v>
      </c>
    </row>
    <row r="52" spans="1:12" ht="14.4" x14ac:dyDescent="0.3">
      <c r="A52" s="26">
        <f>A44</f>
        <v>1</v>
      </c>
      <c r="B52" s="13">
        <f>B44</f>
        <v>3</v>
      </c>
      <c r="C52" s="10" t="s">
        <v>21</v>
      </c>
      <c r="D52" s="7" t="s">
        <v>22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23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24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25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thickBot="1" x14ac:dyDescent="0.35">
      <c r="A61" s="24"/>
      <c r="B61" s="17"/>
      <c r="C61" s="8"/>
      <c r="D61" s="18" t="s">
        <v>29</v>
      </c>
      <c r="E61" s="9"/>
      <c r="F61" s="19"/>
      <c r="G61" s="19"/>
      <c r="H61" s="19"/>
      <c r="I61" s="19"/>
      <c r="J61" s="19"/>
      <c r="K61" s="25"/>
      <c r="L61" s="90"/>
    </row>
    <row r="62" spans="1:12" ht="15.75" customHeight="1" thickBot="1" x14ac:dyDescent="0.3">
      <c r="A62" s="29">
        <f>A44</f>
        <v>1</v>
      </c>
      <c r="B62" s="30">
        <f>B44</f>
        <v>3</v>
      </c>
      <c r="C62" s="101" t="s">
        <v>4</v>
      </c>
      <c r="D62" s="102"/>
      <c r="E62" s="31"/>
      <c r="F62" s="32"/>
      <c r="G62" s="32"/>
      <c r="H62" s="32"/>
      <c r="I62" s="32"/>
      <c r="J62" s="32"/>
      <c r="K62" s="89"/>
      <c r="L62" s="91"/>
    </row>
    <row r="63" spans="1:12" ht="14.4" x14ac:dyDescent="0.3">
      <c r="A63" s="20">
        <v>1</v>
      </c>
      <c r="B63" s="21">
        <v>4</v>
      </c>
      <c r="C63" s="22" t="s">
        <v>20</v>
      </c>
      <c r="D63" s="5" t="str">
        <f>[2]Лист1!D63</f>
        <v>2 блюдо</v>
      </c>
      <c r="E63" s="39" t="str">
        <f>[2]Лист1!E63</f>
        <v>Птица отварная с соусом</v>
      </c>
      <c r="F63" s="40">
        <f>[2]Лист1!F63</f>
        <v>130</v>
      </c>
      <c r="G63" s="40">
        <f>[2]Лист1!G63</f>
        <v>21.45</v>
      </c>
      <c r="H63" s="40">
        <f>[2]Лист1!H63</f>
        <v>14.86</v>
      </c>
      <c r="I63" s="40">
        <f>[2]Лист1!I63</f>
        <v>2.41</v>
      </c>
      <c r="J63" s="40">
        <f>[2]Лист1!J63</f>
        <v>229.17</v>
      </c>
      <c r="K63" s="86"/>
      <c r="L63" s="88">
        <v>26.98</v>
      </c>
    </row>
    <row r="64" spans="1:12" ht="14.4" x14ac:dyDescent="0.3">
      <c r="A64" s="23"/>
      <c r="B64" s="15"/>
      <c r="C64" s="11"/>
      <c r="D64" s="6" t="str">
        <f>[2]Лист1!D64</f>
        <v>гарнир</v>
      </c>
      <c r="E64" s="42" t="str">
        <f>[2]Лист1!E64</f>
        <v>Каша вязкая гречневая</v>
      </c>
      <c r="F64" s="43">
        <f>[2]Лист1!F64</f>
        <v>150</v>
      </c>
      <c r="G64" s="43">
        <f>[2]Лист1!G64</f>
        <v>4.58</v>
      </c>
      <c r="H64" s="43">
        <f>[2]Лист1!H64</f>
        <v>5.01</v>
      </c>
      <c r="I64" s="43">
        <f>[2]Лист1!I64</f>
        <v>20.52</v>
      </c>
      <c r="J64" s="43">
        <f>[2]Лист1!J64</f>
        <v>145.47</v>
      </c>
      <c r="K64" s="44"/>
      <c r="L64" s="87">
        <v>24.15</v>
      </c>
    </row>
    <row r="65" spans="1:12" ht="14.4" x14ac:dyDescent="0.3">
      <c r="A65" s="23"/>
      <c r="B65" s="15"/>
      <c r="C65" s="11"/>
      <c r="D65" s="7" t="str">
        <f>[2]Лист1!D65</f>
        <v>гор.напиток</v>
      </c>
      <c r="E65" s="42" t="str">
        <f>[2]Лист1!E65</f>
        <v>Чай витаминный</v>
      </c>
      <c r="F65" s="43">
        <f>[2]Лист1!F65</f>
        <v>200</v>
      </c>
      <c r="G65" s="43">
        <f>[2]Лист1!G65</f>
        <v>0.37</v>
      </c>
      <c r="H65" s="43">
        <f>[2]Лист1!H65</f>
        <v>7.0000000000000007E-2</v>
      </c>
      <c r="I65" s="43">
        <f>[2]Лист1!I65</f>
        <v>11.69</v>
      </c>
      <c r="J65" s="43">
        <f>[2]Лист1!J65</f>
        <v>48.85</v>
      </c>
      <c r="K65" s="44"/>
      <c r="L65" s="54">
        <v>13</v>
      </c>
    </row>
    <row r="66" spans="1:12" ht="14.4" x14ac:dyDescent="0.3">
      <c r="A66" s="23"/>
      <c r="B66" s="15"/>
      <c r="C66" s="11"/>
      <c r="D66" s="7" t="str">
        <f>[2]Лист1!D66</f>
        <v>хлеб черн.</v>
      </c>
      <c r="E66" s="42" t="str">
        <f>[2]Лист1!E66</f>
        <v>Хлеб ржано-пшеничный</v>
      </c>
      <c r="F66" s="43">
        <f>[2]Лист1!F66</f>
        <v>20</v>
      </c>
      <c r="G66" s="43">
        <f>[2]Лист1!G66</f>
        <v>1.1200000000000001</v>
      </c>
      <c r="H66" s="43">
        <f>[2]Лист1!H66</f>
        <v>0.22</v>
      </c>
      <c r="I66" s="43">
        <f>[2]Лист1!I66</f>
        <v>9.8800000000000008</v>
      </c>
      <c r="J66" s="43">
        <f>[2]Лист1!J66</f>
        <v>45.98</v>
      </c>
      <c r="K66" s="44"/>
      <c r="L66" s="54">
        <v>3</v>
      </c>
    </row>
    <row r="67" spans="1:12" ht="14.4" x14ac:dyDescent="0.3">
      <c r="A67" s="23"/>
      <c r="B67" s="15"/>
      <c r="C67" s="11"/>
      <c r="D67" s="7" t="str">
        <f>[2]Лист1!D67</f>
        <v>хлеб бел.</v>
      </c>
      <c r="E67" s="42" t="str">
        <f>[2]Лист1!E67</f>
        <v>Хлеб пшеничный</v>
      </c>
      <c r="F67" s="43">
        <f>[2]Лист1!F67</f>
        <v>30</v>
      </c>
      <c r="G67" s="43">
        <f>[2]Лист1!G67</f>
        <v>2.37</v>
      </c>
      <c r="H67" s="43">
        <f>[2]Лист1!H67</f>
        <v>0.3</v>
      </c>
      <c r="I67" s="43">
        <f>[2]Лист1!I67</f>
        <v>14.58</v>
      </c>
      <c r="J67" s="43">
        <f>[2]Лист1!J67</f>
        <v>70.5</v>
      </c>
      <c r="K67" s="44"/>
      <c r="L67" s="43">
        <v>5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29</v>
      </c>
      <c r="E70" s="9"/>
      <c r="F70" s="19">
        <f>[2]Лист1!F70</f>
        <v>530</v>
      </c>
      <c r="G70" s="19">
        <f>[2]Лист1!G70</f>
        <v>29.890000000000004</v>
      </c>
      <c r="H70" s="19">
        <f>[2]Лист1!H70</f>
        <v>20.459999999999997</v>
      </c>
      <c r="I70" s="19">
        <f>[2]Лист1!I70</f>
        <v>59.08</v>
      </c>
      <c r="J70" s="19">
        <f>[2]Лист1!J70</f>
        <v>539.97</v>
      </c>
      <c r="K70" s="25"/>
      <c r="L70" s="19">
        <v>72.13</v>
      </c>
    </row>
    <row r="71" spans="1:12" ht="14.4" x14ac:dyDescent="0.3">
      <c r="A71" s="26">
        <f>A63</f>
        <v>1</v>
      </c>
      <c r="B71" s="13">
        <f>B63</f>
        <v>4</v>
      </c>
      <c r="C71" s="10" t="s">
        <v>21</v>
      </c>
      <c r="D71" s="7" t="s">
        <v>22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23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24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25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26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27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28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29</v>
      </c>
      <c r="E80" s="9"/>
      <c r="F80" s="19"/>
      <c r="G80" s="19"/>
      <c r="H80" s="19"/>
      <c r="I80" s="19"/>
      <c r="J80" s="19"/>
      <c r="K80" s="25"/>
      <c r="L80" s="19"/>
    </row>
    <row r="81" spans="1:12" ht="15.75" customHeight="1" thickBot="1" x14ac:dyDescent="0.3">
      <c r="A81" s="29">
        <f>A63</f>
        <v>1</v>
      </c>
      <c r="B81" s="30">
        <f>B63</f>
        <v>4</v>
      </c>
      <c r="C81" s="101" t="s">
        <v>4</v>
      </c>
      <c r="D81" s="102"/>
      <c r="E81" s="31"/>
      <c r="F81" s="32"/>
      <c r="G81" s="32"/>
      <c r="H81" s="32"/>
      <c r="I81" s="32"/>
      <c r="J81" s="32"/>
      <c r="K81" s="32"/>
      <c r="L81" s="32"/>
    </row>
    <row r="82" spans="1:12" ht="15" thickBot="1" x14ac:dyDescent="0.35">
      <c r="A82" s="20">
        <v>1</v>
      </c>
      <c r="B82" s="21">
        <v>5</v>
      </c>
      <c r="C82" s="22" t="s">
        <v>20</v>
      </c>
      <c r="D82" s="5" t="str">
        <f>[2]Лист1!D82</f>
        <v>гор.блюдо</v>
      </c>
      <c r="E82" s="39" t="str">
        <f>[2]Лист1!E82</f>
        <v>Макароны отварные с сыром</v>
      </c>
      <c r="F82" s="40">
        <f>[2]Лист1!F82</f>
        <v>200</v>
      </c>
      <c r="G82" s="40">
        <f>[2]Лист1!G82</f>
        <v>10.53</v>
      </c>
      <c r="H82" s="40">
        <f>[2]Лист1!H82</f>
        <v>9.6</v>
      </c>
      <c r="I82" s="40">
        <f>[2]Лист1!I82</f>
        <v>38.130000000000003</v>
      </c>
      <c r="J82" s="40">
        <f>[2]Лист1!J82</f>
        <v>281.07</v>
      </c>
      <c r="K82" s="41"/>
      <c r="L82" s="54">
        <v>30.63</v>
      </c>
    </row>
    <row r="83" spans="1:12" ht="14.4" x14ac:dyDescent="0.3">
      <c r="A83" s="23"/>
      <c r="B83" s="15"/>
      <c r="C83" s="11"/>
      <c r="D83" s="6" t="str">
        <f>[2]Лист1!D83</f>
        <v>гор.напиток</v>
      </c>
      <c r="E83" s="42" t="str">
        <f>[2]Лист1!E83</f>
        <v>Чай с сахаром</v>
      </c>
      <c r="F83" s="43">
        <f>[2]Лист1!F83</f>
        <v>200</v>
      </c>
      <c r="G83" s="43">
        <f>[2]Лист1!G83</f>
        <v>0.2</v>
      </c>
      <c r="H83" s="43">
        <f>[2]Лист1!H83</f>
        <v>0</v>
      </c>
      <c r="I83" s="43">
        <f>[2]Лист1!I83</f>
        <v>6.43</v>
      </c>
      <c r="J83" s="43">
        <f>[2]Лист1!J83</f>
        <v>26.52</v>
      </c>
      <c r="K83" s="44"/>
      <c r="L83" s="72">
        <v>13</v>
      </c>
    </row>
    <row r="84" spans="1:12" ht="14.4" x14ac:dyDescent="0.3">
      <c r="A84" s="23"/>
      <c r="B84" s="15"/>
      <c r="C84" s="11"/>
      <c r="D84" s="7" t="str">
        <f>[2]Лист1!D84</f>
        <v>хлеб черн.</v>
      </c>
      <c r="E84" s="42" t="str">
        <f>[2]Лист1!E84</f>
        <v>Хлеб ржано-пшеничный</v>
      </c>
      <c r="F84" s="43">
        <f>[2]Лист1!F84</f>
        <v>15</v>
      </c>
      <c r="G84" s="43">
        <f>[2]Лист1!G84</f>
        <v>0.84</v>
      </c>
      <c r="H84" s="43">
        <f>[2]Лист1!H84</f>
        <v>0.17</v>
      </c>
      <c r="I84" s="43">
        <f>[2]Лист1!I84</f>
        <v>7.41</v>
      </c>
      <c r="J84" s="43">
        <f>[2]Лист1!J84</f>
        <v>34.49</v>
      </c>
      <c r="K84" s="44"/>
      <c r="L84" s="54">
        <v>2.5</v>
      </c>
    </row>
    <row r="85" spans="1:12" ht="14.4" x14ac:dyDescent="0.3">
      <c r="A85" s="23"/>
      <c r="B85" s="15"/>
      <c r="C85" s="11"/>
      <c r="D85" s="7" t="str">
        <f>[2]Лист1!D85</f>
        <v>хлеб бел.</v>
      </c>
      <c r="E85" s="65" t="str">
        <f>[2]Лист1!E85</f>
        <v>Хлеб пшеничный</v>
      </c>
      <c r="F85" s="66">
        <f>[2]Лист1!F85</f>
        <v>30</v>
      </c>
      <c r="G85" s="66">
        <f>[2]Лист1!G85</f>
        <v>2.37</v>
      </c>
      <c r="H85" s="66">
        <f>[2]Лист1!H85</f>
        <v>0.3</v>
      </c>
      <c r="I85" s="66">
        <f>[2]Лист1!I85</f>
        <v>14.58</v>
      </c>
      <c r="J85" s="66">
        <f>[2]Лист1!J85</f>
        <v>70.5</v>
      </c>
      <c r="K85" s="67"/>
      <c r="L85" s="73">
        <v>5</v>
      </c>
    </row>
    <row r="86" spans="1:12" ht="14.4" x14ac:dyDescent="0.3">
      <c r="A86" s="23"/>
      <c r="B86" s="15"/>
      <c r="C86" s="11"/>
      <c r="D86" s="7" t="str">
        <f>[2]Лист1!D86</f>
        <v>кисломол.</v>
      </c>
      <c r="E86" s="74" t="str">
        <f>[2]Лист1!E86</f>
        <v>Йогурт 3,2% жирности</v>
      </c>
      <c r="F86" s="75">
        <f>[2]Лист1!F86</f>
        <v>150</v>
      </c>
      <c r="G86" s="75">
        <f>[2]Лист1!G86</f>
        <v>7.5</v>
      </c>
      <c r="H86" s="75">
        <f>[2]Лист1!H86</f>
        <v>4.8</v>
      </c>
      <c r="I86" s="75">
        <f>[2]Лист1!I86</f>
        <v>5.25</v>
      </c>
      <c r="J86" s="75">
        <f>[2]Лист1!J86</f>
        <v>94.2</v>
      </c>
      <c r="K86" s="75"/>
      <c r="L86" s="75">
        <v>21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29</v>
      </c>
      <c r="E89" s="9"/>
      <c r="F89" s="19">
        <f>[2]Лист1!F89</f>
        <v>595</v>
      </c>
      <c r="G89" s="19">
        <f>[2]Лист1!G89</f>
        <v>21.439999999999998</v>
      </c>
      <c r="H89" s="19">
        <f>[2]Лист1!H89</f>
        <v>14.870000000000001</v>
      </c>
      <c r="I89" s="19">
        <f>[2]Лист1!I89</f>
        <v>71.8</v>
      </c>
      <c r="J89" s="19">
        <f>[2]Лист1!J89</f>
        <v>506.78</v>
      </c>
      <c r="K89" s="25"/>
      <c r="L89" s="19">
        <v>72.13</v>
      </c>
    </row>
    <row r="90" spans="1:12" ht="14.4" x14ac:dyDescent="0.3">
      <c r="A90" s="26">
        <f>A82</f>
        <v>1</v>
      </c>
      <c r="B90" s="13">
        <f>B82</f>
        <v>5</v>
      </c>
      <c r="C90" s="10" t="s">
        <v>21</v>
      </c>
      <c r="D90" s="7" t="s">
        <v>22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23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24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25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26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27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28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29</v>
      </c>
      <c r="E99" s="9"/>
      <c r="F99" s="19"/>
      <c r="G99" s="19"/>
      <c r="H99" s="19"/>
      <c r="I99" s="19"/>
      <c r="J99" s="19"/>
      <c r="K99" s="25"/>
      <c r="L99" s="19"/>
    </row>
    <row r="100" spans="1:12" ht="15.75" customHeight="1" thickBot="1" x14ac:dyDescent="0.3">
      <c r="A100" s="29">
        <f>A82</f>
        <v>1</v>
      </c>
      <c r="B100" s="30">
        <f>B82</f>
        <v>5</v>
      </c>
      <c r="C100" s="101" t="s">
        <v>4</v>
      </c>
      <c r="D100" s="102"/>
      <c r="E100" s="31"/>
      <c r="F100" s="32">
        <f>F89+F99</f>
        <v>595</v>
      </c>
      <c r="G100" s="32">
        <f t="shared" ref="G100" si="0">G89+G99</f>
        <v>21.439999999999998</v>
      </c>
      <c r="H100" s="32">
        <f t="shared" ref="H100" si="1">H89+H99</f>
        <v>14.870000000000001</v>
      </c>
      <c r="I100" s="32">
        <f t="shared" ref="I100" si="2">I89+I99</f>
        <v>71.8</v>
      </c>
      <c r="J100" s="32">
        <f t="shared" ref="J100" si="3">J89+J99</f>
        <v>506.78</v>
      </c>
      <c r="K100" s="32"/>
      <c r="L100" s="32"/>
    </row>
    <row r="101" spans="1:12" ht="14.4" x14ac:dyDescent="0.3">
      <c r="A101" s="20">
        <v>2</v>
      </c>
      <c r="B101" s="21">
        <v>1</v>
      </c>
      <c r="C101" s="22" t="s">
        <v>20</v>
      </c>
      <c r="D101" s="5"/>
      <c r="E101" s="94" t="str">
        <f>[2]Лист1!E101</f>
        <v>Яйца вареные</v>
      </c>
      <c r="F101" s="95">
        <f>[2]Лист1!F101</f>
        <v>40</v>
      </c>
      <c r="G101" s="53">
        <f>[2]Лист1!G101</f>
        <v>5.0999999999999996</v>
      </c>
      <c r="H101" s="53">
        <f>[2]Лист1!H101</f>
        <v>4.5999999999999996</v>
      </c>
      <c r="I101" s="96">
        <f>[2]Лист1!I101</f>
        <v>0.3</v>
      </c>
      <c r="J101" s="53">
        <f>[2]Лист1!J101</f>
        <v>63</v>
      </c>
      <c r="K101" s="97"/>
      <c r="L101" s="53">
        <v>9.5</v>
      </c>
    </row>
    <row r="102" spans="1:12" ht="14.4" x14ac:dyDescent="0.3">
      <c r="A102" s="23"/>
      <c r="B102" s="15"/>
      <c r="C102" s="11"/>
      <c r="D102" s="6" t="str">
        <f>[2]Лист1!D102</f>
        <v>гор.блюдо</v>
      </c>
      <c r="E102" s="85" t="str">
        <f>[2]Лист1!E102</f>
        <v>Каша молочная пшенная вязкая</v>
      </c>
      <c r="F102" s="43">
        <f>[2]Лист1!F102</f>
        <v>150</v>
      </c>
      <c r="G102" s="43">
        <f>[2]Лист1!G102</f>
        <v>7.37</v>
      </c>
      <c r="H102" s="43">
        <f>[2]Лист1!H102</f>
        <v>9.4700000000000006</v>
      </c>
      <c r="I102" s="43">
        <f>[2]Лист1!I102</f>
        <v>28.71</v>
      </c>
      <c r="J102" s="43">
        <f>[2]Лист1!J102</f>
        <v>229.52</v>
      </c>
      <c r="K102" s="44"/>
      <c r="L102" s="43">
        <v>25.28</v>
      </c>
    </row>
    <row r="103" spans="1:12" ht="14.4" x14ac:dyDescent="0.3">
      <c r="A103" s="23"/>
      <c r="B103" s="15"/>
      <c r="C103" s="11"/>
      <c r="D103" s="7" t="str">
        <f>[2]Лист1!D103</f>
        <v>гор.напиток</v>
      </c>
      <c r="E103" s="94" t="str">
        <f>[2]Лист1!E103</f>
        <v>Какао</v>
      </c>
      <c r="F103" s="53">
        <f>[2]Лист1!F103</f>
        <v>200</v>
      </c>
      <c r="G103" s="53">
        <f>[2]Лист1!G103</f>
        <v>5.17</v>
      </c>
      <c r="H103" s="53">
        <f>[2]Лист1!H103</f>
        <v>4.4800000000000004</v>
      </c>
      <c r="I103" s="96">
        <f>[2]Лист1!I103</f>
        <v>19.39</v>
      </c>
      <c r="J103" s="53">
        <f>[2]Лист1!J103</f>
        <v>138.56</v>
      </c>
      <c r="K103" s="97"/>
      <c r="L103" s="53">
        <v>16</v>
      </c>
    </row>
    <row r="104" spans="1:12" ht="14.4" x14ac:dyDescent="0.3">
      <c r="A104" s="23"/>
      <c r="B104" s="15"/>
      <c r="C104" s="11"/>
      <c r="D104" s="7" t="str">
        <f>[2]Лист1!D104</f>
        <v>хлеб черн.</v>
      </c>
      <c r="E104" s="42" t="str">
        <f>[2]Лист1!E104</f>
        <v>Хлеб ржано-пшеничный</v>
      </c>
      <c r="F104" s="43">
        <f>[2]Лист1!F104</f>
        <v>15</v>
      </c>
      <c r="G104" s="43">
        <f>[2]Лист1!G104</f>
        <v>0.84</v>
      </c>
      <c r="H104" s="43">
        <f>[2]Лист1!H104</f>
        <v>0.17</v>
      </c>
      <c r="I104" s="43">
        <f>[2]Лист1!I104</f>
        <v>7.41</v>
      </c>
      <c r="J104" s="43">
        <f>[2]Лист1!J104</f>
        <v>34.49</v>
      </c>
      <c r="K104" s="44"/>
      <c r="L104" s="54">
        <v>2.5</v>
      </c>
    </row>
    <row r="105" spans="1:12" ht="14.4" x14ac:dyDescent="0.3">
      <c r="A105" s="23"/>
      <c r="B105" s="15"/>
      <c r="C105" s="11"/>
      <c r="D105" s="7" t="str">
        <f>[2]Лист1!D105</f>
        <v>хлеб бел.</v>
      </c>
      <c r="E105" s="42" t="str">
        <f>[2]Лист1!E105</f>
        <v>Хлеб пшеничный</v>
      </c>
      <c r="F105" s="43">
        <f>[2]Лист1!F105</f>
        <v>30</v>
      </c>
      <c r="G105" s="43">
        <f>[2]Лист1!G105</f>
        <v>2.37</v>
      </c>
      <c r="H105" s="43">
        <f>[2]Лист1!H105</f>
        <v>0.3</v>
      </c>
      <c r="I105" s="43">
        <f>[2]Лист1!I105</f>
        <v>14.58</v>
      </c>
      <c r="J105" s="43">
        <f>[2]Лист1!J105</f>
        <v>70.5</v>
      </c>
      <c r="K105" s="44"/>
      <c r="L105" s="43">
        <v>5</v>
      </c>
    </row>
    <row r="106" spans="1:12" ht="14.4" x14ac:dyDescent="0.3">
      <c r="A106" s="23"/>
      <c r="B106" s="15"/>
      <c r="C106" s="11"/>
      <c r="D106" s="6" t="str">
        <f>[2]Лист1!D106</f>
        <v>фрукты</v>
      </c>
      <c r="E106" s="42" t="str">
        <f>[2]Лист1!E106</f>
        <v>Фрукты свежие</v>
      </c>
      <c r="F106" s="43">
        <f>[2]Лист1!F106</f>
        <v>140</v>
      </c>
      <c r="G106" s="43">
        <f>[2]Лист1!G106</f>
        <v>0.56000000000000005</v>
      </c>
      <c r="H106" s="43">
        <f>[2]Лист1!H106</f>
        <v>0.56000000000000005</v>
      </c>
      <c r="I106" s="43">
        <f>[2]Лист1!I106</f>
        <v>13.72</v>
      </c>
      <c r="J106" s="43">
        <f>[2]Лист1!J106</f>
        <v>62.16</v>
      </c>
      <c r="K106" s="44"/>
      <c r="L106" s="43">
        <v>13.85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tr">
        <f>[2]Лист1!D108</f>
        <v>итого</v>
      </c>
      <c r="E108" s="9"/>
      <c r="F108" s="19">
        <f>[2]Лист1!F108</f>
        <v>575</v>
      </c>
      <c r="G108" s="19">
        <f>[2]Лист1!G108</f>
        <v>21.41</v>
      </c>
      <c r="H108" s="19">
        <f>[2]Лист1!H108</f>
        <v>19.580000000000002</v>
      </c>
      <c r="I108" s="19">
        <f>[2]Лист1!I108</f>
        <v>84.11</v>
      </c>
      <c r="J108" s="19">
        <f>[2]Лист1!J108</f>
        <v>598.2299999999999</v>
      </c>
      <c r="K108" s="25"/>
      <c r="L108" s="19">
        <v>72.13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21</v>
      </c>
      <c r="D109" s="7" t="s">
        <v>22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23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25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26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27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28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29</v>
      </c>
      <c r="E118" s="9"/>
      <c r="F118" s="19"/>
      <c r="G118" s="19"/>
      <c r="H118" s="19"/>
      <c r="I118" s="19"/>
      <c r="J118" s="19"/>
      <c r="K118" s="25"/>
      <c r="L118" s="19"/>
    </row>
    <row r="119" spans="1:12" ht="15" thickBot="1" x14ac:dyDescent="0.3">
      <c r="A119" s="29">
        <f>A101</f>
        <v>2</v>
      </c>
      <c r="B119" s="30">
        <f>B101</f>
        <v>1</v>
      </c>
      <c r="C119" s="101" t="s">
        <v>4</v>
      </c>
      <c r="D119" s="102"/>
      <c r="E119" s="31"/>
      <c r="F119" s="32">
        <f>F108+F118</f>
        <v>575</v>
      </c>
      <c r="G119" s="32">
        <f t="shared" ref="G119" si="4">G108+G118</f>
        <v>21.41</v>
      </c>
      <c r="H119" s="32">
        <f t="shared" ref="H119" si="5">H108+H118</f>
        <v>19.580000000000002</v>
      </c>
      <c r="I119" s="32">
        <f t="shared" ref="I119" si="6">I108+I118</f>
        <v>84.11</v>
      </c>
      <c r="J119" s="32">
        <f t="shared" ref="J119:L119" si="7">J108+J118</f>
        <v>598.2299999999999</v>
      </c>
      <c r="K119" s="32"/>
      <c r="L119" s="32">
        <f t="shared" si="7"/>
        <v>72.13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tr">
        <f>[2]Лист1!D120</f>
        <v>кисломол.</v>
      </c>
      <c r="E120" s="39" t="str">
        <f>[2]Лист1!E120</f>
        <v>Сыр полутвердый (порциями)</v>
      </c>
      <c r="F120" s="40">
        <f>[2]Лист1!F120</f>
        <v>15</v>
      </c>
      <c r="G120" s="40">
        <f>[2]Лист1!G120</f>
        <v>3.48</v>
      </c>
      <c r="H120" s="40">
        <f>[2]Лист1!H120</f>
        <v>4.45</v>
      </c>
      <c r="I120" s="40">
        <f>[2]Лист1!I120</f>
        <v>0</v>
      </c>
      <c r="J120" s="40">
        <f>[2]Лист1!J120</f>
        <v>54</v>
      </c>
      <c r="K120" s="41"/>
      <c r="L120" s="52">
        <v>4.55</v>
      </c>
    </row>
    <row r="121" spans="1:12" ht="14.4" x14ac:dyDescent="0.3">
      <c r="A121" s="14"/>
      <c r="B121" s="15"/>
      <c r="C121" s="11"/>
      <c r="D121" s="6" t="str">
        <f>[2]Лист1!D121</f>
        <v>2 блюдо</v>
      </c>
      <c r="E121" s="42" t="str">
        <f>[2]Лист1!E121</f>
        <v>Гуляш</v>
      </c>
      <c r="F121" s="43">
        <f>[2]Лист1!F121</f>
        <v>100</v>
      </c>
      <c r="G121" s="43">
        <f>[2]Лист1!G121</f>
        <v>10.83</v>
      </c>
      <c r="H121" s="43">
        <f>[2]Лист1!H121</f>
        <v>11.97</v>
      </c>
      <c r="I121" s="43">
        <f>[2]Лист1!I121</f>
        <v>4.17</v>
      </c>
      <c r="J121" s="43">
        <f>[2]Лист1!J121</f>
        <v>167.71</v>
      </c>
      <c r="K121" s="44"/>
      <c r="L121" s="53">
        <v>25.58</v>
      </c>
    </row>
    <row r="122" spans="1:12" ht="14.4" x14ac:dyDescent="0.3">
      <c r="A122" s="14"/>
      <c r="B122" s="15"/>
      <c r="C122" s="11"/>
      <c r="D122" s="7" t="str">
        <f>[2]Лист1!D122</f>
        <v>гарнир</v>
      </c>
      <c r="E122" s="42" t="str">
        <f>[2]Лист1!E122</f>
        <v>Макаронные изделия отварные</v>
      </c>
      <c r="F122" s="43">
        <f>[2]Лист1!F122</f>
        <v>150</v>
      </c>
      <c r="G122" s="43">
        <f>[2]Лист1!G122</f>
        <v>5.51</v>
      </c>
      <c r="H122" s="43">
        <f>[2]Лист1!H122</f>
        <v>4.5199999999999996</v>
      </c>
      <c r="I122" s="43">
        <f>[2]Лист1!I122</f>
        <v>26.45</v>
      </c>
      <c r="J122" s="43">
        <f>[2]Лист1!J122</f>
        <v>168.45</v>
      </c>
      <c r="K122" s="44"/>
      <c r="L122" s="53">
        <v>20.5</v>
      </c>
    </row>
    <row r="123" spans="1:12" ht="14.4" x14ac:dyDescent="0.3">
      <c r="A123" s="14"/>
      <c r="B123" s="15"/>
      <c r="C123" s="11"/>
      <c r="D123" s="7" t="str">
        <f>[2]Лист1!D123</f>
        <v>гор.напиток</v>
      </c>
      <c r="E123" s="42" t="str">
        <f>[2]Лист1!E123</f>
        <v>Чай фруктовый с яблоками</v>
      </c>
      <c r="F123" s="43">
        <f>[2]Лист1!F123</f>
        <v>200</v>
      </c>
      <c r="G123" s="43">
        <f>[2]Лист1!G123</f>
        <v>0.24</v>
      </c>
      <c r="H123" s="43">
        <f>[2]Лист1!H123</f>
        <v>0.05</v>
      </c>
      <c r="I123" s="43">
        <f>[2]Лист1!I123</f>
        <v>10.45</v>
      </c>
      <c r="J123" s="43">
        <f>[2]Лист1!J123</f>
        <v>43.21</v>
      </c>
      <c r="K123" s="44"/>
      <c r="L123" s="54">
        <v>14</v>
      </c>
    </row>
    <row r="124" spans="1:12" ht="14.4" x14ac:dyDescent="0.3">
      <c r="A124" s="14"/>
      <c r="B124" s="15"/>
      <c r="C124" s="11"/>
      <c r="D124" s="7" t="str">
        <f>[2]Лист1!D124</f>
        <v>хлеб черн.</v>
      </c>
      <c r="E124" s="42" t="str">
        <f>[2]Лист1!E124</f>
        <v>Хлеб ржано-пшеничный</v>
      </c>
      <c r="F124" s="43">
        <f>[2]Лист1!F124</f>
        <v>15</v>
      </c>
      <c r="G124" s="43">
        <f>[2]Лист1!G124</f>
        <v>0.84</v>
      </c>
      <c r="H124" s="43">
        <f>[2]Лист1!H124</f>
        <v>0.17</v>
      </c>
      <c r="I124" s="43">
        <f>[2]Лист1!I124</f>
        <v>7.41</v>
      </c>
      <c r="J124" s="43">
        <f>[2]Лист1!J124</f>
        <v>34.49</v>
      </c>
      <c r="K124" s="44"/>
      <c r="L124" s="43">
        <v>2.5</v>
      </c>
    </row>
    <row r="125" spans="1:12" ht="14.4" x14ac:dyDescent="0.3">
      <c r="A125" s="14"/>
      <c r="B125" s="15"/>
      <c r="C125" s="11"/>
      <c r="D125" s="6" t="str">
        <f>[2]Лист1!D125</f>
        <v>хлеб бел.</v>
      </c>
      <c r="E125" s="42" t="str">
        <f>[2]Лист1!E125</f>
        <v>Хлеб пшеничный</v>
      </c>
      <c r="F125" s="43">
        <f>[2]Лист1!F125</f>
        <v>30</v>
      </c>
      <c r="G125" s="43">
        <f>[2]Лист1!G125</f>
        <v>2.37</v>
      </c>
      <c r="H125" s="43">
        <f>[2]Лист1!H125</f>
        <v>0.3</v>
      </c>
      <c r="I125" s="43">
        <f>[2]Лист1!I125</f>
        <v>14.58</v>
      </c>
      <c r="J125" s="43">
        <f>[2]Лист1!J125</f>
        <v>70.5</v>
      </c>
      <c r="K125" s="44"/>
      <c r="L125" s="53">
        <v>5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tr">
        <f>[2]Лист1!D127</f>
        <v>итого</v>
      </c>
      <c r="E127" s="9"/>
      <c r="F127" s="19">
        <f>[2]Лист1!F127</f>
        <v>510</v>
      </c>
      <c r="G127" s="19">
        <f>[2]Лист1!G127</f>
        <v>23.27</v>
      </c>
      <c r="H127" s="19">
        <f>[2]Лист1!H127</f>
        <v>21.460000000000004</v>
      </c>
      <c r="I127" s="19">
        <f>[2]Лист1!I127</f>
        <v>63.059999999999988</v>
      </c>
      <c r="J127" s="19">
        <f>[2]Лист1!J127</f>
        <v>538.3599999999999</v>
      </c>
      <c r="K127" s="25"/>
      <c r="L127" s="19">
        <v>72.13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21</v>
      </c>
      <c r="D128" s="7" t="s">
        <v>22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23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24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25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26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27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28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29</v>
      </c>
      <c r="E137" s="9"/>
      <c r="F137" s="19">
        <f>SUM(F128:F136)</f>
        <v>0</v>
      </c>
      <c r="G137" s="19">
        <f t="shared" ref="G137:J137" si="8">SUM(G128:G136)</f>
        <v>0</v>
      </c>
      <c r="H137" s="19">
        <f t="shared" si="8"/>
        <v>0</v>
      </c>
      <c r="I137" s="19">
        <f t="shared" si="8"/>
        <v>0</v>
      </c>
      <c r="J137" s="19">
        <f t="shared" si="8"/>
        <v>0</v>
      </c>
      <c r="K137" s="25"/>
      <c r="L137" s="19"/>
    </row>
    <row r="138" spans="1:12" ht="15" thickBot="1" x14ac:dyDescent="0.3">
      <c r="A138" s="33">
        <f>A120</f>
        <v>2</v>
      </c>
      <c r="B138" s="33">
        <f>B120</f>
        <v>2</v>
      </c>
      <c r="C138" s="101" t="s">
        <v>4</v>
      </c>
      <c r="D138" s="102"/>
      <c r="E138" s="31"/>
      <c r="F138" s="32">
        <f>F127+F137</f>
        <v>510</v>
      </c>
      <c r="G138" s="32">
        <f t="shared" ref="G138" si="9">G127+G137</f>
        <v>23.27</v>
      </c>
      <c r="H138" s="32">
        <f t="shared" ref="H138" si="10">H127+H137</f>
        <v>21.460000000000004</v>
      </c>
      <c r="I138" s="32">
        <f t="shared" ref="I138" si="11">I127+I137</f>
        <v>63.059999999999988</v>
      </c>
      <c r="J138" s="32">
        <f t="shared" ref="J138" si="12">J127+J137</f>
        <v>538.3599999999999</v>
      </c>
      <c r="K138" s="32"/>
      <c r="L138" s="32"/>
    </row>
    <row r="139" spans="1:12" ht="14.4" x14ac:dyDescent="0.3">
      <c r="A139" s="20">
        <v>2</v>
      </c>
      <c r="B139" s="21">
        <v>3</v>
      </c>
      <c r="C139" s="22" t="s">
        <v>20</v>
      </c>
      <c r="D139" s="5" t="str">
        <f>[2]Лист1!D139</f>
        <v>2 блюдо</v>
      </c>
      <c r="E139" s="83" t="str">
        <f>[2]Лист1!E139</f>
        <v>Котлеты рубленые из птицы</v>
      </c>
      <c r="F139" s="80">
        <f>[2]Лист1!F139</f>
        <v>90</v>
      </c>
      <c r="G139" s="54">
        <f>[2]Лист1!G139</f>
        <v>16.34</v>
      </c>
      <c r="H139" s="54">
        <f>[2]Лист1!H139</f>
        <v>10.76</v>
      </c>
      <c r="I139" s="81">
        <f>[2]Лист1!I139</f>
        <v>15.15</v>
      </c>
      <c r="J139" s="54">
        <f>[2]Лист1!J139</f>
        <v>222.76</v>
      </c>
      <c r="K139" s="82"/>
      <c r="L139" s="72">
        <v>26.78</v>
      </c>
    </row>
    <row r="140" spans="1:12" ht="14.4" x14ac:dyDescent="0.3">
      <c r="A140" s="23"/>
      <c r="B140" s="15"/>
      <c r="C140" s="11"/>
      <c r="D140" s="6" t="str">
        <f>[2]Лист1!D140</f>
        <v>гарнир</v>
      </c>
      <c r="E140" s="84" t="str">
        <f>[2]Лист1!E140</f>
        <v>Рис отварной с овощами</v>
      </c>
      <c r="F140" s="51">
        <f>[2]Лист1!F140</f>
        <v>180</v>
      </c>
      <c r="G140" s="54">
        <f>[2]Лист1!G140</f>
        <v>4.16</v>
      </c>
      <c r="H140" s="54">
        <f>[2]Лист1!H140</f>
        <v>5.95</v>
      </c>
      <c r="I140" s="81">
        <f>[2]Лист1!I140</f>
        <v>37.56</v>
      </c>
      <c r="J140" s="54">
        <f>[2]Лист1!J140</f>
        <v>220.46</v>
      </c>
      <c r="K140" s="44"/>
      <c r="L140" s="43">
        <v>24.85</v>
      </c>
    </row>
    <row r="141" spans="1:12" ht="14.4" x14ac:dyDescent="0.3">
      <c r="A141" s="23"/>
      <c r="B141" s="15"/>
      <c r="C141" s="11"/>
      <c r="D141" s="7" t="str">
        <f>[2]Лист1!D141</f>
        <v>гор.напиток</v>
      </c>
      <c r="E141" s="42" t="str">
        <f>[2]Лист1!E141</f>
        <v>Чай витаминный</v>
      </c>
      <c r="F141" s="43">
        <f>[2]Лист1!F141</f>
        <v>200</v>
      </c>
      <c r="G141" s="43">
        <f>[2]Лист1!G141</f>
        <v>0.37</v>
      </c>
      <c r="H141" s="43">
        <f>[2]Лист1!H141</f>
        <v>7.0000000000000007E-2</v>
      </c>
      <c r="I141" s="43">
        <f>[2]Лист1!I141</f>
        <v>11.69</v>
      </c>
      <c r="J141" s="43">
        <f>[2]Лист1!J141</f>
        <v>48.85</v>
      </c>
      <c r="K141" s="44"/>
      <c r="L141" s="54">
        <v>13</v>
      </c>
    </row>
    <row r="142" spans="1:12" ht="15.75" customHeight="1" x14ac:dyDescent="0.3">
      <c r="A142" s="23"/>
      <c r="B142" s="15"/>
      <c r="C142" s="11"/>
      <c r="D142" s="7" t="str">
        <f>[2]Лист1!D142</f>
        <v>хлеб черн.</v>
      </c>
      <c r="E142" s="42" t="str">
        <f>[2]Лист1!E142</f>
        <v>Хлеб ржано-пшеничный</v>
      </c>
      <c r="F142" s="43">
        <f>[2]Лист1!F142</f>
        <v>15</v>
      </c>
      <c r="G142" s="43">
        <f>[2]Лист1!G142</f>
        <v>0.84</v>
      </c>
      <c r="H142" s="43">
        <f>[2]Лист1!H142</f>
        <v>0.17</v>
      </c>
      <c r="I142" s="43">
        <f>[2]Лист1!I142</f>
        <v>7.41</v>
      </c>
      <c r="J142" s="43">
        <f>[2]Лист1!J142</f>
        <v>34.49</v>
      </c>
      <c r="K142" s="44"/>
      <c r="L142" s="54">
        <v>2.5</v>
      </c>
    </row>
    <row r="143" spans="1:12" ht="14.4" x14ac:dyDescent="0.3">
      <c r="A143" s="23"/>
      <c r="B143" s="15"/>
      <c r="C143" s="11"/>
      <c r="D143" s="7" t="str">
        <f>[2]Лист1!D143</f>
        <v>хлеб бел.</v>
      </c>
      <c r="E143" s="42" t="str">
        <f>[2]Лист1!E143</f>
        <v>Хлеб пшеничный</v>
      </c>
      <c r="F143" s="43">
        <f>[2]Лист1!F143</f>
        <v>30</v>
      </c>
      <c r="G143" s="43">
        <f>[2]Лист1!G143</f>
        <v>2.37</v>
      </c>
      <c r="H143" s="43">
        <f>[2]Лист1!H143</f>
        <v>0.3</v>
      </c>
      <c r="I143" s="43">
        <f>[2]Лист1!I143</f>
        <v>14.58</v>
      </c>
      <c r="J143" s="43">
        <f>[2]Лист1!J143</f>
        <v>70.5</v>
      </c>
      <c r="K143" s="44"/>
      <c r="L143" s="43">
        <v>5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29</v>
      </c>
      <c r="E146" s="9"/>
      <c r="F146" s="19">
        <f>[2]Лист1!F146</f>
        <v>515</v>
      </c>
      <c r="G146" s="19">
        <f>[2]Лист1!G146</f>
        <v>24.080000000000002</v>
      </c>
      <c r="H146" s="19">
        <f>[2]Лист1!H146</f>
        <v>17.250000000000004</v>
      </c>
      <c r="I146" s="19">
        <f>[2]Лист1!I146</f>
        <v>86.39</v>
      </c>
      <c r="J146" s="19">
        <f>[2]Лист1!J146</f>
        <v>597.06000000000006</v>
      </c>
      <c r="K146" s="25"/>
      <c r="L146" s="19">
        <v>72.13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21</v>
      </c>
      <c r="D147" s="7" t="s">
        <v>22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23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24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25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26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27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28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29</v>
      </c>
      <c r="E156" s="9"/>
      <c r="F156" s="19"/>
      <c r="G156" s="19"/>
      <c r="H156" s="19"/>
      <c r="I156" s="19"/>
      <c r="J156" s="19"/>
      <c r="K156" s="25"/>
      <c r="L156" s="19"/>
    </row>
    <row r="157" spans="1:12" ht="15" thickBot="1" x14ac:dyDescent="0.3">
      <c r="A157" s="29">
        <f>A139</f>
        <v>2</v>
      </c>
      <c r="B157" s="30">
        <f>B139</f>
        <v>3</v>
      </c>
      <c r="C157" s="101" t="s">
        <v>4</v>
      </c>
      <c r="D157" s="102"/>
      <c r="E157" s="31"/>
      <c r="F157" s="32">
        <f>F146+F156</f>
        <v>515</v>
      </c>
      <c r="G157" s="32">
        <f t="shared" ref="G157" si="13">G146+G156</f>
        <v>24.080000000000002</v>
      </c>
      <c r="H157" s="32">
        <f t="shared" ref="H157" si="14">H146+H156</f>
        <v>17.250000000000004</v>
      </c>
      <c r="I157" s="32">
        <f t="shared" ref="I157" si="15">I146+I156</f>
        <v>86.39</v>
      </c>
      <c r="J157" s="32">
        <f t="shared" ref="J157" si="16">J146+J156</f>
        <v>597.06000000000006</v>
      </c>
      <c r="K157" s="32"/>
      <c r="L157" s="32"/>
    </row>
    <row r="158" spans="1:12" ht="14.4" x14ac:dyDescent="0.3">
      <c r="A158" s="20">
        <v>2</v>
      </c>
      <c r="B158" s="21">
        <v>4</v>
      </c>
      <c r="C158" s="22" t="s">
        <v>20</v>
      </c>
      <c r="D158" s="5" t="str">
        <f>[2]Лист1!D158</f>
        <v>гор.блюдо</v>
      </c>
      <c r="E158" s="39" t="str">
        <f>[2]Лист1!E158</f>
        <v>Макароны отварные с сыром</v>
      </c>
      <c r="F158" s="40">
        <f>[2]Лист1!F158</f>
        <v>200</v>
      </c>
      <c r="G158" s="40">
        <f>[2]Лист1!G158</f>
        <v>10.53</v>
      </c>
      <c r="H158" s="40">
        <f>[2]Лист1!H158</f>
        <v>9.6</v>
      </c>
      <c r="I158" s="40">
        <f>[2]Лист1!I158</f>
        <v>38.130000000000003</v>
      </c>
      <c r="J158" s="40">
        <f>[2]Лист1!J158</f>
        <v>281.07</v>
      </c>
      <c r="K158" s="41"/>
      <c r="L158" s="52">
        <v>31.13</v>
      </c>
    </row>
    <row r="159" spans="1:12" ht="14.4" x14ac:dyDescent="0.3">
      <c r="A159" s="23"/>
      <c r="B159" s="15"/>
      <c r="C159" s="11"/>
      <c r="D159" s="6" t="str">
        <f>[2]Лист1!D159</f>
        <v>гор.напиток</v>
      </c>
      <c r="E159" s="42" t="str">
        <f>[2]Лист1!E159</f>
        <v>Чай с сахаром</v>
      </c>
      <c r="F159" s="43">
        <f>[2]Лист1!F159</f>
        <v>200</v>
      </c>
      <c r="G159" s="43">
        <f>[2]Лист1!G159</f>
        <v>0.2</v>
      </c>
      <c r="H159" s="43">
        <f>[2]Лист1!H159</f>
        <v>0</v>
      </c>
      <c r="I159" s="43">
        <f>[2]Лист1!I159</f>
        <v>6.43</v>
      </c>
      <c r="J159" s="43">
        <f>[2]Лист1!J159</f>
        <v>26.52</v>
      </c>
      <c r="K159" s="44"/>
      <c r="L159" s="53">
        <v>13</v>
      </c>
    </row>
    <row r="160" spans="1:12" ht="14.4" x14ac:dyDescent="0.3">
      <c r="A160" s="23"/>
      <c r="B160" s="15"/>
      <c r="C160" s="11"/>
      <c r="D160" s="7" t="str">
        <f>[2]Лист1!D160</f>
        <v>хлеб черн.</v>
      </c>
      <c r="E160" s="42" t="str">
        <f>[2]Лист1!E160</f>
        <v>Хлеб ржано-пшеничный</v>
      </c>
      <c r="F160" s="43">
        <f>[2]Лист1!F160</f>
        <v>15</v>
      </c>
      <c r="G160" s="43">
        <f>[2]Лист1!G160</f>
        <v>0.84</v>
      </c>
      <c r="H160" s="43">
        <f>[2]Лист1!H160</f>
        <v>0.17</v>
      </c>
      <c r="I160" s="43">
        <f>[2]Лист1!I160</f>
        <v>7.41</v>
      </c>
      <c r="J160" s="43">
        <f>[2]Лист1!J160</f>
        <v>34.49</v>
      </c>
      <c r="K160" s="44"/>
      <c r="L160" s="53">
        <v>2.5</v>
      </c>
    </row>
    <row r="161" spans="1:12" ht="14.4" x14ac:dyDescent="0.3">
      <c r="A161" s="23"/>
      <c r="B161" s="15"/>
      <c r="C161" s="11"/>
      <c r="D161" s="7" t="str">
        <f>[2]Лист1!D161</f>
        <v>хлеб бел.</v>
      </c>
      <c r="E161" s="42" t="str">
        <f>[2]Лист1!E161</f>
        <v>Хлеб пшеничный</v>
      </c>
      <c r="F161" s="43">
        <f>[2]Лист1!F161</f>
        <v>30</v>
      </c>
      <c r="G161" s="43">
        <f>[2]Лист1!G161</f>
        <v>2.37</v>
      </c>
      <c r="H161" s="43">
        <f>[2]Лист1!H161</f>
        <v>0.3</v>
      </c>
      <c r="I161" s="43">
        <f>[2]Лист1!I161</f>
        <v>14.58</v>
      </c>
      <c r="J161" s="43">
        <f>[2]Лист1!J161</f>
        <v>70.5</v>
      </c>
      <c r="K161" s="44"/>
      <c r="L161" s="54">
        <v>5</v>
      </c>
    </row>
    <row r="162" spans="1:12" ht="15" thickBot="1" x14ac:dyDescent="0.35">
      <c r="A162" s="23"/>
      <c r="B162" s="15"/>
      <c r="C162" s="11"/>
      <c r="D162" s="7" t="str">
        <f>[2]Лист1!D162</f>
        <v>фрукты</v>
      </c>
      <c r="E162" s="74" t="str">
        <f>[2]Лист1!E162</f>
        <v>Фрукты свежие</v>
      </c>
      <c r="F162" s="75">
        <f>[2]Лист1!F162</f>
        <v>200</v>
      </c>
      <c r="G162" s="75">
        <f>[2]Лист1!G162</f>
        <v>0.8</v>
      </c>
      <c r="H162" s="75">
        <f>[2]Лист1!H162</f>
        <v>0.8</v>
      </c>
      <c r="I162" s="75">
        <f>[2]Лист1!I162</f>
        <v>19.600000000000001</v>
      </c>
      <c r="J162" s="75">
        <f>[2]Лист1!J162</f>
        <v>88.8</v>
      </c>
      <c r="K162" s="44"/>
      <c r="L162" s="43">
        <v>20.5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72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29</v>
      </c>
      <c r="E165" s="9"/>
      <c r="F165" s="19">
        <f>SUM(F158:F164)</f>
        <v>645</v>
      </c>
      <c r="G165" s="19">
        <f t="shared" ref="G165:J165" si="17">SUM(G158:G164)</f>
        <v>14.739999999999998</v>
      </c>
      <c r="H165" s="19">
        <f t="shared" si="17"/>
        <v>10.870000000000001</v>
      </c>
      <c r="I165" s="19">
        <f t="shared" si="17"/>
        <v>86.15</v>
      </c>
      <c r="J165" s="19">
        <f t="shared" si="17"/>
        <v>501.38</v>
      </c>
      <c r="K165" s="25"/>
      <c r="L165" s="19">
        <v>72.13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21</v>
      </c>
      <c r="D166" s="7" t="s">
        <v>22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23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24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25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26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27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28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29</v>
      </c>
      <c r="E175" s="9"/>
      <c r="F175" s="19"/>
      <c r="G175" s="19"/>
      <c r="H175" s="19"/>
      <c r="I175" s="19"/>
      <c r="J175" s="19"/>
      <c r="K175" s="25"/>
      <c r="L175" s="19"/>
    </row>
    <row r="176" spans="1:12" ht="15" thickBot="1" x14ac:dyDescent="0.3">
      <c r="A176" s="29">
        <f>A158</f>
        <v>2</v>
      </c>
      <c r="B176" s="30">
        <f>B158</f>
        <v>4</v>
      </c>
      <c r="C176" s="101" t="s">
        <v>4</v>
      </c>
      <c r="D176" s="102"/>
      <c r="E176" s="31"/>
      <c r="F176" s="32">
        <f>F165+F175</f>
        <v>645</v>
      </c>
      <c r="G176" s="32">
        <f t="shared" ref="G176" si="18">G165+G175</f>
        <v>14.739999999999998</v>
      </c>
      <c r="H176" s="32">
        <f t="shared" ref="H176" si="19">H165+H175</f>
        <v>10.870000000000001</v>
      </c>
      <c r="I176" s="32">
        <f t="shared" ref="I176" si="20">I165+I175</f>
        <v>86.15</v>
      </c>
      <c r="J176" s="32">
        <f t="shared" ref="J176" si="21">J165+J175</f>
        <v>501.38</v>
      </c>
      <c r="K176" s="32"/>
      <c r="L176" s="32"/>
    </row>
    <row r="177" spans="1:12" ht="14.4" x14ac:dyDescent="0.3">
      <c r="A177" s="20">
        <v>2</v>
      </c>
      <c r="B177" s="21">
        <v>5</v>
      </c>
      <c r="C177" s="22" t="s">
        <v>20</v>
      </c>
      <c r="D177" s="5" t="str">
        <f>[2]Лист1!D177</f>
        <v>2 блюдо</v>
      </c>
      <c r="E177" s="39" t="str">
        <f>[2]Лист1!E177</f>
        <v>Птица отварная с соусом</v>
      </c>
      <c r="F177" s="40">
        <f>[2]Лист1!F177</f>
        <v>130</v>
      </c>
      <c r="G177" s="40">
        <f>[2]Лист1!G177</f>
        <v>21.45</v>
      </c>
      <c r="H177" s="40">
        <f>[2]Лист1!H177</f>
        <v>14.86</v>
      </c>
      <c r="I177" s="40">
        <f>[2]Лист1!I177</f>
        <v>2.41</v>
      </c>
      <c r="J177" s="40">
        <f>[2]Лист1!J177</f>
        <v>229.17</v>
      </c>
      <c r="K177" s="41"/>
      <c r="L177" s="40">
        <v>30.2</v>
      </c>
    </row>
    <row r="178" spans="1:12" ht="14.4" x14ac:dyDescent="0.3">
      <c r="A178" s="23"/>
      <c r="B178" s="15"/>
      <c r="C178" s="11"/>
      <c r="D178" s="6" t="str">
        <f>[2]Лист1!D178</f>
        <v>гарнир</v>
      </c>
      <c r="E178" s="42" t="str">
        <f>[2]Лист1!E178</f>
        <v>Картофельное пюре</v>
      </c>
      <c r="F178" s="43">
        <f>[2]Лист1!F178</f>
        <v>150</v>
      </c>
      <c r="G178" s="43">
        <f>[2]Лист1!G178</f>
        <v>3.07</v>
      </c>
      <c r="H178" s="43">
        <f>[2]Лист1!H178</f>
        <v>4.8</v>
      </c>
      <c r="I178" s="43">
        <f>[2]Лист1!I178</f>
        <v>20.440000000000001</v>
      </c>
      <c r="J178" s="43">
        <f>[2]Лист1!J178</f>
        <v>137.22999999999999</v>
      </c>
      <c r="K178" s="44"/>
      <c r="L178" s="43">
        <v>18.93</v>
      </c>
    </row>
    <row r="179" spans="1:12" ht="14.4" x14ac:dyDescent="0.3">
      <c r="A179" s="23"/>
      <c r="B179" s="15"/>
      <c r="C179" s="11"/>
      <c r="D179" s="7" t="str">
        <f>[2]Лист1!D179</f>
        <v>гор.напиток</v>
      </c>
      <c r="E179" s="42" t="str">
        <f>[2]Лист1!E179</f>
        <v>Чай с лимоном и сахаром</v>
      </c>
      <c r="F179" s="43">
        <f>[2]Лист1!F179</f>
        <v>200</v>
      </c>
      <c r="G179" s="43">
        <f>[2]Лист1!G179</f>
        <v>0.26</v>
      </c>
      <c r="H179" s="43">
        <f>[2]Лист1!H179</f>
        <v>0.01</v>
      </c>
      <c r="I179" s="43">
        <f>[2]Лист1!I179</f>
        <v>6.64</v>
      </c>
      <c r="J179" s="43">
        <f>[2]Лист1!J179</f>
        <v>27.66</v>
      </c>
      <c r="K179" s="44"/>
      <c r="L179" s="54">
        <v>15</v>
      </c>
    </row>
    <row r="180" spans="1:12" ht="14.4" x14ac:dyDescent="0.3">
      <c r="A180" s="23"/>
      <c r="B180" s="15"/>
      <c r="C180" s="11"/>
      <c r="D180" s="7" t="str">
        <f>[2]Лист1!D180</f>
        <v>хлеб черн.</v>
      </c>
      <c r="E180" s="42" t="str">
        <f>[2]Лист1!E180</f>
        <v>Хлеб ржано-пшеничный</v>
      </c>
      <c r="F180" s="43">
        <f>[2]Лист1!F180</f>
        <v>20</v>
      </c>
      <c r="G180" s="43">
        <f>[2]Лист1!G180</f>
        <v>1.1200000000000001</v>
      </c>
      <c r="H180" s="43">
        <f>[2]Лист1!H180</f>
        <v>0.22</v>
      </c>
      <c r="I180" s="43">
        <f>[2]Лист1!I180</f>
        <v>9.8800000000000008</v>
      </c>
      <c r="J180" s="43">
        <f>[2]Лист1!J180</f>
        <v>45.98</v>
      </c>
      <c r="K180" s="44"/>
      <c r="L180" s="54">
        <v>3</v>
      </c>
    </row>
    <row r="181" spans="1:12" ht="14.4" x14ac:dyDescent="0.3">
      <c r="A181" s="23"/>
      <c r="B181" s="15"/>
      <c r="C181" s="11"/>
      <c r="D181" s="7" t="str">
        <f>[2]Лист1!D181</f>
        <v>хлеб бел.</v>
      </c>
      <c r="E181" s="42" t="str">
        <f>[2]Лист1!E181</f>
        <v>Хлеб пшеничный</v>
      </c>
      <c r="F181" s="43">
        <f>[2]Лист1!F181</f>
        <v>30</v>
      </c>
      <c r="G181" s="43">
        <f>[2]Лист1!G181</f>
        <v>2.37</v>
      </c>
      <c r="H181" s="43">
        <f>[2]Лист1!H181</f>
        <v>0.3</v>
      </c>
      <c r="I181" s="43">
        <f>[2]Лист1!I181</f>
        <v>14.58</v>
      </c>
      <c r="J181" s="43">
        <f>[2]Лист1!J181</f>
        <v>70.5</v>
      </c>
      <c r="K181" s="44"/>
      <c r="L181" s="43">
        <v>5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tr">
        <f>[2]Лист1!D184</f>
        <v>итого</v>
      </c>
      <c r="E184" s="9"/>
      <c r="F184" s="19">
        <f>[2]Лист1!F184</f>
        <v>530</v>
      </c>
      <c r="G184" s="19">
        <f>[2]Лист1!G184</f>
        <v>28.270000000000003</v>
      </c>
      <c r="H184" s="19">
        <f>[2]Лист1!H184</f>
        <v>20.190000000000001</v>
      </c>
      <c r="I184" s="19">
        <f>[2]Лист1!I184</f>
        <v>53.95</v>
      </c>
      <c r="J184" s="19">
        <f>[2]Лист1!J184</f>
        <v>510.54</v>
      </c>
      <c r="K184" s="25"/>
      <c r="L184" s="19">
        <v>72.13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21</v>
      </c>
      <c r="D185" s="7" t="s">
        <v>22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23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24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25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26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27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28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29</v>
      </c>
      <c r="E194" s="9"/>
      <c r="F194" s="19"/>
      <c r="G194" s="19"/>
      <c r="H194" s="19"/>
      <c r="I194" s="19"/>
      <c r="J194" s="19"/>
      <c r="K194" s="25"/>
      <c r="L194" s="19"/>
    </row>
    <row r="195" spans="1:12" ht="14.4" x14ac:dyDescent="0.25">
      <c r="A195" s="29">
        <f>A177</f>
        <v>2</v>
      </c>
      <c r="B195" s="30">
        <f>B177</f>
        <v>5</v>
      </c>
      <c r="C195" s="101" t="s">
        <v>4</v>
      </c>
      <c r="D195" s="102"/>
      <c r="E195" s="31"/>
      <c r="F195" s="32">
        <f>F184+F194</f>
        <v>530</v>
      </c>
      <c r="G195" s="32">
        <f t="shared" ref="G195" si="22">G184+G194</f>
        <v>28.270000000000003</v>
      </c>
      <c r="H195" s="32">
        <f t="shared" ref="H195" si="23">H184+H194</f>
        <v>20.190000000000001</v>
      </c>
      <c r="I195" s="32">
        <f t="shared" ref="I195" si="24">I184+I194</f>
        <v>53.95</v>
      </c>
      <c r="J195" s="32">
        <f t="shared" ref="J195" si="25">J184+J194</f>
        <v>510.54</v>
      </c>
      <c r="K195" s="32"/>
      <c r="L195" s="32"/>
    </row>
    <row r="196" spans="1:12" x14ac:dyDescent="0.25">
      <c r="A196" s="27"/>
      <c r="B196" s="28"/>
      <c r="C196" s="103" t="s">
        <v>5</v>
      </c>
      <c r="D196" s="103"/>
      <c r="E196" s="103"/>
      <c r="F196" s="34">
        <f>(F24+F43+F62+F81+F100+F119+F138+F157+F176+F195)/(IF(F24=0,0,1)+IF(F43=0,0,1)+IF(F62=0,0,1)+IF(F81=0,0,1)+IF(F100=0,0,1)+IF(F119=0,0,1)+IF(F138=0,0,1)+IF(F157=0,0,1)+IF(F176=0,0,1)+IF(F195=0,0,1))</f>
        <v>561.66666666666663</v>
      </c>
      <c r="G196" s="34">
        <f t="shared" ref="G196:J196" si="26">(G24+G43+G62+G81+G100+G119+G138+G157+G176+G195)/(IF(G24=0,0,1)+IF(G43=0,0,1)+IF(G62=0,0,1)+IF(G81=0,0,1)+IF(G100=0,0,1)+IF(G119=0,0,1)+IF(G138=0,0,1)+IF(G157=0,0,1)+IF(G176=0,0,1)+IF(G195=0,0,1))</f>
        <v>22.201666666666664</v>
      </c>
      <c r="H196" s="34">
        <f t="shared" si="26"/>
        <v>17.37</v>
      </c>
      <c r="I196" s="34">
        <f t="shared" si="26"/>
        <v>74.243333333333325</v>
      </c>
      <c r="J196" s="34">
        <f t="shared" si="26"/>
        <v>542.05833333333328</v>
      </c>
      <c r="K196" s="34"/>
      <c r="L196" s="34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  <ignoredErrors>
    <ignoredError sqref="E11 D7 F6:F11 G6:G11 F13 G13 H6:H11 H13 I6:I11 I13 J6:J11 J13 F25:J29 E25:E29 D26 F44:J48 E44:E48 F63:J67 E63:E67 D64 E82:E86 D83 F82:J85 E101:E106 D102:D106 F102:J106 D108 D45 D159 E158:E161 F158:J161 F139:J143 E139:E143 D140 F177:J181 E177:E181 D178 F120:J125 D125 D127 D121 E120:E1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7ES64-DO</cp:lastModifiedBy>
  <dcterms:created xsi:type="dcterms:W3CDTF">2022-05-16T14:23:56Z</dcterms:created>
  <dcterms:modified xsi:type="dcterms:W3CDTF">2025-01-16T13:43:31Z</dcterms:modified>
</cp:coreProperties>
</file>